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P:\Purchasing\Conflict Minerals\Internal EB Certifications\"/>
    </mc:Choice>
  </mc:AlternateContent>
  <xr:revisionPtr revIDLastSave="0" documentId="8_{DEAD3B61-9B98-4207-80CC-F74B546E5E7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X5" i="5" s="1"/>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X7" i="5" s="1"/>
  <c r="V8" i="5"/>
  <c r="E8" i="5"/>
  <c r="X8" i="5" s="1"/>
  <c r="V9" i="5"/>
  <c r="E9" i="5"/>
  <c r="X9" i="5" s="1"/>
  <c r="V10" i="5"/>
  <c r="E10" i="5"/>
  <c r="X10" i="5" s="1"/>
  <c r="V11" i="5"/>
  <c r="E11" i="5"/>
  <c r="V12" i="5"/>
  <c r="E12" i="5"/>
  <c r="X12" i="5" s="1"/>
  <c r="V13" i="5"/>
  <c r="E13" i="5"/>
  <c r="X13" i="5" s="1"/>
  <c r="V14" i="5"/>
  <c r="E14" i="5"/>
  <c r="X14" i="5" s="1"/>
  <c r="V15" i="5"/>
  <c r="E15" i="5"/>
  <c r="X15" i="5" s="1"/>
  <c r="V16" i="5"/>
  <c r="E16" i="5"/>
  <c r="X16" i="5" s="1"/>
  <c r="V17" i="5"/>
  <c r="E17"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V222" i="5"/>
  <c r="E222" i="5"/>
  <c r="X222" i="5" s="1"/>
  <c r="V223" i="5"/>
  <c r="E223" i="5"/>
  <c r="X223" i="5" s="1"/>
  <c r="V224" i="5"/>
  <c r="E224" i="5"/>
  <c r="X224" i="5" s="1"/>
  <c r="V225" i="5"/>
  <c r="E225" i="5"/>
  <c r="X225" i="5" s="1"/>
  <c r="V226" i="5"/>
  <c r="E226" i="5"/>
  <c r="X226" i="5" s="1"/>
  <c r="V227" i="5"/>
  <c r="E227" i="5"/>
  <c r="V228" i="5"/>
  <c r="E228" i="5"/>
  <c r="X228" i="5" s="1"/>
  <c r="V229" i="5"/>
  <c r="E229" i="5"/>
  <c r="X229" i="5" s="1"/>
  <c r="V230" i="5"/>
  <c r="E230" i="5"/>
  <c r="X230" i="5" s="1"/>
  <c r="V231" i="5"/>
  <c r="E231" i="5"/>
  <c r="X231" i="5" s="1"/>
  <c r="V232" i="5"/>
  <c r="E232" i="5"/>
  <c r="X232" i="5" s="1"/>
  <c r="V233" i="5"/>
  <c r="E233" i="5"/>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V276" i="5"/>
  <c r="E276" i="5"/>
  <c r="X276" i="5" s="1"/>
  <c r="V277" i="5"/>
  <c r="E277" i="5"/>
  <c r="X277" i="5" s="1"/>
  <c r="V278" i="5"/>
  <c r="E278" i="5"/>
  <c r="X278" i="5" s="1"/>
  <c r="V279" i="5"/>
  <c r="E279" i="5"/>
  <c r="X279" i="5" s="1"/>
  <c r="V280" i="5"/>
  <c r="E280" i="5"/>
  <c r="X280" i="5" s="1"/>
  <c r="V281" i="5"/>
  <c r="E281" i="5"/>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X315" i="5" s="1"/>
  <c r="V316" i="5"/>
  <c r="E316" i="5"/>
  <c r="X316" i="5" s="1"/>
  <c r="V317" i="5"/>
  <c r="E317" i="5"/>
  <c r="V318" i="5"/>
  <c r="E318" i="5"/>
  <c r="X318" i="5" s="1"/>
  <c r="V319" i="5"/>
  <c r="E319" i="5"/>
  <c r="X319" i="5" s="1"/>
  <c r="V320" i="5"/>
  <c r="E320" i="5"/>
  <c r="X320" i="5" s="1"/>
  <c r="V321" i="5"/>
  <c r="E321" i="5"/>
  <c r="X321" i="5" s="1"/>
  <c r="V322" i="5"/>
  <c r="E322" i="5"/>
  <c r="X322" i="5" s="1"/>
  <c r="V323" i="5"/>
  <c r="E323" i="5"/>
  <c r="V324" i="5"/>
  <c r="E324" i="5"/>
  <c r="X324" i="5" s="1"/>
  <c r="V325" i="5"/>
  <c r="E325" i="5"/>
  <c r="X325" i="5" s="1"/>
  <c r="V326" i="5"/>
  <c r="E326" i="5"/>
  <c r="X326" i="5" s="1"/>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V354" i="5"/>
  <c r="E354" i="5"/>
  <c r="X354" i="5" s="1"/>
  <c r="V355" i="5"/>
  <c r="E355" i="5"/>
  <c r="X355" i="5" s="1"/>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V480" i="5"/>
  <c r="E480" i="5"/>
  <c r="X480" i="5" s="1"/>
  <c r="V481" i="5"/>
  <c r="E481" i="5"/>
  <c r="X481" i="5" s="1"/>
  <c r="V482" i="5"/>
  <c r="E482" i="5"/>
  <c r="X482" i="5" s="1"/>
  <c r="V483" i="5"/>
  <c r="E483" i="5"/>
  <c r="X483" i="5" s="1"/>
  <c r="V484" i="5"/>
  <c r="E484" i="5"/>
  <c r="X484" i="5" s="1"/>
  <c r="V485" i="5"/>
  <c r="E485" i="5"/>
  <c r="V486" i="5"/>
  <c r="E486" i="5"/>
  <c r="X486" i="5" s="1"/>
  <c r="V487" i="5"/>
  <c r="E487" i="5"/>
  <c r="X487" i="5" s="1"/>
  <c r="V488" i="5"/>
  <c r="E488" i="5"/>
  <c r="X488" i="5" s="1"/>
  <c r="V489" i="5"/>
  <c r="E489" i="5"/>
  <c r="X489" i="5" s="1"/>
  <c r="V490" i="5"/>
  <c r="E490" i="5"/>
  <c r="X490" i="5" s="1"/>
  <c r="V491" i="5"/>
  <c r="E491" i="5"/>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V570" i="5"/>
  <c r="E570" i="5"/>
  <c r="X570" i="5" s="1"/>
  <c r="V571" i="5"/>
  <c r="E571" i="5"/>
  <c r="X571" i="5" s="1"/>
  <c r="V572" i="5"/>
  <c r="E572" i="5"/>
  <c r="X572" i="5" s="1"/>
  <c r="V573" i="5"/>
  <c r="E573" i="5"/>
  <c r="X573" i="5" s="1"/>
  <c r="V574" i="5"/>
  <c r="E574" i="5"/>
  <c r="X574" i="5" s="1"/>
  <c r="V575" i="5"/>
  <c r="E575" i="5"/>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X632" i="5" s="1"/>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V654" i="5"/>
  <c r="E654" i="5"/>
  <c r="X654" i="5" s="1"/>
  <c r="V655" i="5"/>
  <c r="E655" i="5"/>
  <c r="X655" i="5" s="1"/>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X664" i="5" s="1"/>
  <c r="V665" i="5"/>
  <c r="E665" i="5"/>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V894" i="5"/>
  <c r="E894" i="5"/>
  <c r="X894" i="5" s="1"/>
  <c r="V895" i="5"/>
  <c r="E895" i="5"/>
  <c r="X895" i="5" s="1"/>
  <c r="V896" i="5"/>
  <c r="E896" i="5"/>
  <c r="X896" i="5" s="1"/>
  <c r="V897" i="5"/>
  <c r="E897" i="5"/>
  <c r="X897" i="5" s="1"/>
  <c r="V898" i="5"/>
  <c r="E898" i="5"/>
  <c r="X898" i="5" s="1"/>
  <c r="V899" i="5"/>
  <c r="E899" i="5"/>
  <c r="V900" i="5"/>
  <c r="E900" i="5"/>
  <c r="X900" i="5" s="1"/>
  <c r="V901" i="5"/>
  <c r="E901" i="5"/>
  <c r="X901" i="5" s="1"/>
  <c r="V902" i="5"/>
  <c r="E902" i="5"/>
  <c r="X902" i="5" s="1"/>
  <c r="V903" i="5"/>
  <c r="E903" i="5"/>
  <c r="X903" i="5" s="1"/>
  <c r="V904" i="5"/>
  <c r="E904" i="5"/>
  <c r="X904" i="5" s="1"/>
  <c r="V905" i="5"/>
  <c r="E905" i="5"/>
  <c r="V906" i="5"/>
  <c r="E906" i="5"/>
  <c r="X906" i="5" s="1"/>
  <c r="V907" i="5"/>
  <c r="E907" i="5"/>
  <c r="X907" i="5" s="1"/>
  <c r="V908" i="5"/>
  <c r="E908" i="5"/>
  <c r="X908" i="5" s="1"/>
  <c r="V909" i="5"/>
  <c r="E909" i="5"/>
  <c r="X909" i="5" s="1"/>
  <c r="V910" i="5"/>
  <c r="E910" i="5"/>
  <c r="X910" i="5" s="1"/>
  <c r="V911" i="5"/>
  <c r="E911" i="5"/>
  <c r="V912" i="5"/>
  <c r="E912" i="5"/>
  <c r="X912" i="5" s="1"/>
  <c r="V913" i="5"/>
  <c r="E913" i="5"/>
  <c r="X913" i="5" s="1"/>
  <c r="V914" i="5"/>
  <c r="E914" i="5"/>
  <c r="X914" i="5" s="1"/>
  <c r="V915" i="5"/>
  <c r="E915" i="5"/>
  <c r="X915" i="5" s="1"/>
  <c r="V916" i="5"/>
  <c r="E916" i="5"/>
  <c r="X916" i="5" s="1"/>
  <c r="V917" i="5"/>
  <c r="E917" i="5"/>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V966" i="5"/>
  <c r="E966" i="5"/>
  <c r="X966" i="5" s="1"/>
  <c r="V967" i="5"/>
  <c r="E967" i="5"/>
  <c r="X967" i="5" s="1"/>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V978" i="5"/>
  <c r="E978" i="5"/>
  <c r="X978" i="5" s="1"/>
  <c r="V979" i="5"/>
  <c r="E979" i="5"/>
  <c r="X979" i="5" s="1"/>
  <c r="V980" i="5"/>
  <c r="E980" i="5"/>
  <c r="X980" i="5" s="1"/>
  <c r="V981" i="5"/>
  <c r="E981" i="5"/>
  <c r="X981" i="5" s="1"/>
  <c r="V982" i="5"/>
  <c r="E982" i="5"/>
  <c r="X982" i="5" s="1"/>
  <c r="V983" i="5"/>
  <c r="E983" i="5"/>
  <c r="V984" i="5"/>
  <c r="E984" i="5"/>
  <c r="X984" i="5" s="1"/>
  <c r="V985" i="5"/>
  <c r="E985" i="5"/>
  <c r="X985" i="5" s="1"/>
  <c r="V986" i="5"/>
  <c r="E986" i="5"/>
  <c r="X986" i="5" s="1"/>
  <c r="V987" i="5"/>
  <c r="E987" i="5"/>
  <c r="X987" i="5" s="1"/>
  <c r="V988" i="5"/>
  <c r="E988" i="5"/>
  <c r="X988" i="5" s="1"/>
  <c r="V989" i="5"/>
  <c r="E989" i="5"/>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X1050" i="5" s="1"/>
  <c r="V1051" i="5"/>
  <c r="E1051" i="5"/>
  <c r="X1051" i="5" s="1"/>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X1179" i="5" s="1"/>
  <c r="V1180" i="5"/>
  <c r="E1180" i="5"/>
  <c r="X1180" i="5" s="1"/>
  <c r="V1181" i="5"/>
  <c r="E1181" i="5"/>
  <c r="V1182" i="5"/>
  <c r="E1182" i="5"/>
  <c r="X1182" i="5" s="1"/>
  <c r="V1183" i="5"/>
  <c r="E1183" i="5"/>
  <c r="X1183" i="5" s="1"/>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V1290" i="5"/>
  <c r="E1290" i="5"/>
  <c r="X1290" i="5" s="1"/>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X1311" i="5" s="1"/>
  <c r="V1312" i="5"/>
  <c r="E1312" i="5"/>
  <c r="X1312" i="5" s="1"/>
  <c r="V1313" i="5"/>
  <c r="E1313" i="5"/>
  <c r="V1314" i="5"/>
  <c r="E1314" i="5"/>
  <c r="X1314" i="5" s="1"/>
  <c r="V1315" i="5"/>
  <c r="E1315" i="5"/>
  <c r="X1315" i="5" s="1"/>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V1374" i="5"/>
  <c r="E1374" i="5"/>
  <c r="X1374" i="5" s="1"/>
  <c r="V1375" i="5"/>
  <c r="E1375" i="5"/>
  <c r="X1375" i="5" s="1"/>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X1407" i="5" s="1"/>
  <c r="V1408" i="5"/>
  <c r="E1408" i="5"/>
  <c r="X1408" i="5" s="1"/>
  <c r="V1409" i="5"/>
  <c r="E1409" i="5"/>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X1695" i="5" s="1"/>
  <c r="V1696" i="5"/>
  <c r="E1696" i="5"/>
  <c r="X1696" i="5" s="1"/>
  <c r="V1697" i="5"/>
  <c r="E1697" i="5"/>
  <c r="V1698" i="5"/>
  <c r="E1698" i="5"/>
  <c r="X1698" i="5" s="1"/>
  <c r="V1699" i="5"/>
  <c r="E1699" i="5"/>
  <c r="X1699" i="5" s="1"/>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X1731" i="5" s="1"/>
  <c r="V1732" i="5"/>
  <c r="E1732" i="5"/>
  <c r="X1732" i="5" s="1"/>
  <c r="V1733" i="5"/>
  <c r="E1733" i="5"/>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X1767" i="5" s="1"/>
  <c r="V1768" i="5"/>
  <c r="E1768" i="5"/>
  <c r="X1768" i="5" s="1"/>
  <c r="V1769" i="5"/>
  <c r="E1769" i="5"/>
  <c r="V1770" i="5"/>
  <c r="E1770" i="5"/>
  <c r="X1770" i="5" s="1"/>
  <c r="V1771" i="5"/>
  <c r="E1771" i="5"/>
  <c r="X1771" i="5" s="1"/>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V1818" i="5"/>
  <c r="E1818" i="5"/>
  <c r="X1818" i="5" s="1"/>
  <c r="V1819" i="5"/>
  <c r="E1819" i="5"/>
  <c r="X1819" i="5" s="1"/>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X1855" i="5" s="1"/>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V1956" i="5"/>
  <c r="E1956" i="5"/>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V2094" i="5"/>
  <c r="E2094" i="5"/>
  <c r="X2094" i="5" s="1"/>
  <c r="V2095" i="5"/>
  <c r="E2095" i="5"/>
  <c r="X2095" i="5" s="1"/>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X2211" i="5" s="1"/>
  <c r="V2212" i="5"/>
  <c r="E2212" i="5"/>
  <c r="X2212" i="5" s="1"/>
  <c r="V2213" i="5"/>
  <c r="E2213" i="5"/>
  <c r="V2214" i="5"/>
  <c r="E2214" i="5"/>
  <c r="X2214" i="5" s="1"/>
  <c r="V2215" i="5"/>
  <c r="E2215" i="5"/>
  <c r="X2215" i="5" s="1"/>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X2307" i="5" s="1"/>
  <c r="V2308" i="5"/>
  <c r="E2308" i="5"/>
  <c r="X2308" i="5" s="1"/>
  <c r="V2309" i="5"/>
  <c r="E2309" i="5"/>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V2418" i="5"/>
  <c r="E2418" i="5"/>
  <c r="X2418" i="5" s="1"/>
  <c r="V2419" i="5"/>
  <c r="E2419" i="5"/>
  <c r="X2419" i="5" s="1"/>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c r="B55" i="6"/>
  <c r="G55" i="6"/>
  <c r="B54" i="6"/>
  <c r="G54" i="6" s="1"/>
  <c r="B17" i="6"/>
  <c r="B16" i="6"/>
  <c r="B15" i="6"/>
  <c r="B14" i="6"/>
  <c r="G14" i="6"/>
  <c r="H14" i="6"/>
  <c r="K65" i="6" s="1"/>
  <c r="H13" i="6"/>
  <c r="B12" i="6"/>
  <c r="G12" i="6"/>
  <c r="H12" i="6"/>
  <c r="D12" i="6"/>
  <c r="B11" i="6"/>
  <c r="G11" i="6"/>
  <c r="H11" i="6"/>
  <c r="D11" i="6"/>
  <c r="B8" i="6"/>
  <c r="G8" i="6"/>
  <c r="H8" i="6"/>
  <c r="D8" i="6" s="1"/>
  <c r="B7" i="6"/>
  <c r="G7" i="6" s="1"/>
  <c r="H7" i="6" s="1"/>
  <c r="D7" i="6" s="1"/>
  <c r="B6" i="6"/>
  <c r="G6" i="6" s="1"/>
  <c r="B5" i="6"/>
  <c r="F64"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B46" i="4" s="1"/>
  <c r="A31" i="6" s="1"/>
  <c r="P45" i="4"/>
  <c r="B45" i="4" s="1"/>
  <c r="A30" i="6" s="1"/>
  <c r="P44" i="4"/>
  <c r="P43" i="4"/>
  <c r="Q43" i="4" s="1"/>
  <c r="P41" i="4"/>
  <c r="B41" i="4" s="1"/>
  <c r="B59" i="4" s="1"/>
  <c r="A42" i="6" s="1"/>
  <c r="P40" i="4"/>
  <c r="B40" i="4" s="1"/>
  <c r="B70" i="4" s="1"/>
  <c r="A51" i="6" s="1"/>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X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X53"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X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X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AB928" i="5"/>
  <c r="I949" i="5"/>
  <c r="R949" i="5"/>
  <c r="J949" i="5"/>
  <c r="H949" i="5"/>
  <c r="F949" i="5"/>
  <c r="I965" i="5"/>
  <c r="H965" i="5"/>
  <c r="X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X917" i="5"/>
  <c r="I933" i="5"/>
  <c r="S945" i="5"/>
  <c r="I953" i="5"/>
  <c r="H953" i="5"/>
  <c r="X953" i="5"/>
  <c r="R954" i="5"/>
  <c r="J954" i="5"/>
  <c r="I954" i="5"/>
  <c r="R955" i="5"/>
  <c r="I955" i="5"/>
  <c r="J955" i="5"/>
  <c r="J1001" i="5"/>
  <c r="I1001" i="5"/>
  <c r="H1001" i="5"/>
  <c r="X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X1541" i="5"/>
  <c r="S1142" i="5"/>
  <c r="AB1167" i="5"/>
  <c r="F1186" i="5"/>
  <c r="AB1186" i="5"/>
  <c r="AB1199" i="5"/>
  <c r="F1218" i="5"/>
  <c r="AB1218" i="5"/>
  <c r="AB1231" i="5"/>
  <c r="F1250" i="5"/>
  <c r="AB1250" i="5"/>
  <c r="R1257" i="5"/>
  <c r="R1261" i="5"/>
  <c r="R1265" i="5"/>
  <c r="R1269" i="5"/>
  <c r="R1273" i="5"/>
  <c r="R1277" i="5"/>
  <c r="R1281" i="5"/>
  <c r="R1289" i="5"/>
  <c r="R1293" i="5"/>
  <c r="X1301"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X1589"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X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7" i="6"/>
  <c r="F2442" i="5"/>
  <c r="J2442" i="5"/>
  <c r="I2442" i="5"/>
  <c r="H2442" i="5"/>
  <c r="AB2460" i="5"/>
  <c r="F2497" i="5"/>
  <c r="R2497" i="5"/>
  <c r="J2497" i="5"/>
  <c r="I2497" i="5"/>
  <c r="H2497" i="5"/>
  <c r="S2501" i="5"/>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47" i="5"/>
  <c r="S598" i="5"/>
  <c r="X221" i="5"/>
  <c r="X503" i="5"/>
  <c r="X323" i="5"/>
  <c r="S532" i="5"/>
  <c r="S356" i="5"/>
  <c r="X233" i="5"/>
  <c r="X329" i="5"/>
  <c r="X353" i="5"/>
  <c r="S343" i="5"/>
  <c r="X335" i="5"/>
  <c r="S315" i="5"/>
  <c r="X311" i="5"/>
  <c r="X317" i="5"/>
  <c r="S357" i="5"/>
  <c r="S383" i="5"/>
  <c r="B32" i="6"/>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X2213"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X749"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c r="B37" i="6"/>
  <c r="G37" i="6"/>
  <c r="B42" i="6"/>
  <c r="G42" i="6" s="1"/>
  <c r="H42" i="6" s="1"/>
  <c r="D42" i="6" s="1"/>
  <c r="B40" i="6"/>
  <c r="G40" i="6" s="1"/>
  <c r="B39" i="6"/>
  <c r="G39" i="6"/>
  <c r="F24" i="6"/>
  <c r="F39" i="6" s="1"/>
  <c r="H39" i="6" s="1"/>
  <c r="D39" i="6" s="1"/>
  <c r="B44" i="6"/>
  <c r="G44" i="6"/>
  <c r="G32" i="6"/>
  <c r="B49" i="6"/>
  <c r="G49" i="6" s="1"/>
  <c r="B34" i="6"/>
  <c r="G34" i="6" s="1"/>
  <c r="H34" i="6" s="1"/>
  <c r="D34" i="6" s="1"/>
  <c r="B29" i="6"/>
  <c r="G29" i="6" s="1"/>
  <c r="B24" i="6"/>
  <c r="G24" i="6"/>
  <c r="G19" i="6"/>
  <c r="H19" i="6"/>
  <c r="D19" i="6" s="1"/>
  <c r="F2426" i="5"/>
  <c r="R2426" i="5"/>
  <c r="J2426" i="5"/>
  <c r="I2426" i="5"/>
  <c r="H2426" i="5"/>
  <c r="F2446" i="5"/>
  <c r="H2446" i="5"/>
  <c r="J2446" i="5"/>
  <c r="I2446" i="5"/>
  <c r="R2446" i="5"/>
  <c r="G22" i="6"/>
  <c r="B47" i="6"/>
  <c r="G47" i="6" s="1"/>
  <c r="H47" i="6" s="1"/>
  <c r="D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X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H68" i="6" s="1"/>
  <c r="D68" i="6" s="1"/>
  <c r="F32" i="6"/>
  <c r="H32" i="6" s="1"/>
  <c r="D32" i="6" s="1"/>
  <c r="F52" i="6"/>
  <c r="H52" i="6"/>
  <c r="D52" i="6" s="1"/>
  <c r="F47" i="6"/>
  <c r="F37" i="6"/>
  <c r="H37" i="6" s="1"/>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8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X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s="1"/>
  <c r="F34"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S599" i="5"/>
  <c r="X611" i="5"/>
  <c r="S611" i="5"/>
  <c r="S601" i="5"/>
  <c r="X521" i="5"/>
  <c r="X467" i="5"/>
  <c r="X287" i="5"/>
  <c r="X407" i="5"/>
  <c r="X281" i="5"/>
  <c r="X359" i="5"/>
  <c r="S600" i="5"/>
  <c r="X251" i="5"/>
  <c r="X365" i="5"/>
  <c r="X569" i="5"/>
  <c r="S382" i="5"/>
  <c r="X431" i="5"/>
  <c r="X305" i="5"/>
  <c r="X395" i="5"/>
  <c r="X533" i="5"/>
  <c r="S533" i="5"/>
  <c r="X485" i="5"/>
  <c r="X545" i="5"/>
  <c r="X575" i="5"/>
  <c r="S355" i="5"/>
  <c r="S602" i="5"/>
  <c r="X587" i="5"/>
  <c r="S603" i="5"/>
  <c r="X605" i="5"/>
  <c r="S605" i="5"/>
  <c r="X443" i="5"/>
  <c r="X581" i="5"/>
  <c r="S607" i="5"/>
  <c r="X557" i="5"/>
  <c r="X473" i="5"/>
  <c r="X509" i="5"/>
  <c r="S314" i="5"/>
  <c r="X593" i="5"/>
  <c r="X293" i="5"/>
  <c r="X239"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7" i="5"/>
  <c r="X11" i="5"/>
  <c r="S17" i="5"/>
  <c r="S12" i="5"/>
  <c r="S16" i="5"/>
  <c r="S15" i="5"/>
  <c r="S13" i="5"/>
  <c r="S14" i="5"/>
  <c r="S10" i="5"/>
  <c r="S11" i="5"/>
  <c r="S8" i="5"/>
  <c r="S9" i="5"/>
  <c r="S7" i="5"/>
  <c r="G64" i="6" a="1"/>
  <c r="C17" i="6" l="1"/>
  <c r="G21" i="6"/>
  <c r="H21" i="6" s="1"/>
  <c r="D21" i="6" s="1"/>
  <c r="B26" i="6"/>
  <c r="G26" i="6" s="1"/>
  <c r="F40" i="6"/>
  <c r="H40" i="6" s="1"/>
  <c r="D40" i="6" s="1"/>
  <c r="F66" i="6"/>
  <c r="H66" i="6" s="1"/>
  <c r="D66" i="6" s="1"/>
  <c r="F50" i="6"/>
  <c r="F35" i="6"/>
  <c r="C11" i="6"/>
  <c r="B35" i="6"/>
  <c r="G35" i="6" s="1"/>
  <c r="B45" i="6"/>
  <c r="G45" i="6" s="1"/>
  <c r="B25" i="6"/>
  <c r="G25" i="6" s="1"/>
  <c r="H25" i="6" s="1"/>
  <c r="D25" i="6" s="1"/>
  <c r="B50" i="6"/>
  <c r="G50" i="6" s="1"/>
  <c r="G20" i="6"/>
  <c r="H20" i="6" s="1"/>
  <c r="D20" i="6" s="1"/>
  <c r="K68" i="6"/>
  <c r="C52" i="6"/>
  <c r="C47" i="6"/>
  <c r="C42" i="6"/>
  <c r="C68" i="6"/>
  <c r="C27" i="6"/>
  <c r="C22" i="6"/>
  <c r="C32" i="6"/>
  <c r="C37" i="6"/>
  <c r="B46" i="6"/>
  <c r="G46" i="6" s="1"/>
  <c r="F26" i="6"/>
  <c r="F46" i="6" s="1"/>
  <c r="H46" i="6" s="1"/>
  <c r="D46" i="6" s="1"/>
  <c r="B31" i="6"/>
  <c r="G31" i="6" s="1"/>
  <c r="B36" i="6"/>
  <c r="G36" i="6" s="1"/>
  <c r="B41" i="6"/>
  <c r="G41" i="6" s="1"/>
  <c r="K67" i="6"/>
  <c r="D16" i="6"/>
  <c r="C21" i="6"/>
  <c r="C16" i="6"/>
  <c r="D15" i="6"/>
  <c r="K66" i="6"/>
  <c r="F30" i="6"/>
  <c r="H30" i="6" s="1"/>
  <c r="D30" i="6" s="1"/>
  <c r="C20" i="6"/>
  <c r="C15" i="6"/>
  <c r="C66" i="6"/>
  <c r="F45" i="6"/>
  <c r="C40" i="6"/>
  <c r="B67" i="4"/>
  <c r="A48" i="6" s="1"/>
  <c r="B77" i="4"/>
  <c r="A55" i="6" s="1"/>
  <c r="B89" i="4"/>
  <c r="A63" i="6" s="1"/>
  <c r="B79" i="4"/>
  <c r="A57" i="6" s="1"/>
  <c r="B31" i="4"/>
  <c r="A18" i="6" s="1"/>
  <c r="B87" i="4"/>
  <c r="A62" i="6" s="1"/>
  <c r="B75" i="4"/>
  <c r="A54" i="6" s="1"/>
  <c r="B61" i="4"/>
  <c r="A43" i="6" s="1"/>
  <c r="B49" i="4"/>
  <c r="A33" i="6" s="1"/>
  <c r="B81" i="4"/>
  <c r="A58" i="6" s="1"/>
  <c r="B43" i="4"/>
  <c r="A28" i="6" s="1"/>
  <c r="B37" i="4"/>
  <c r="A23" i="6" s="1"/>
  <c r="B55" i="4"/>
  <c r="A38" i="6" s="1"/>
  <c r="B83" i="4"/>
  <c r="A59" i="6" s="1"/>
  <c r="B85" i="4"/>
  <c r="A60" i="6" s="1"/>
  <c r="C14" i="6"/>
  <c r="C44" i="6"/>
  <c r="C29" i="6"/>
  <c r="C24" i="6"/>
  <c r="F29" i="6"/>
  <c r="H29" i="6" s="1"/>
  <c r="D29" i="6" s="1"/>
  <c r="C19" i="6"/>
  <c r="F49" i="6"/>
  <c r="H49" i="6" s="1"/>
  <c r="D49" i="6" s="1"/>
  <c r="F65" i="6"/>
  <c r="C39" i="6"/>
  <c r="C34" i="6"/>
  <c r="H24" i="6"/>
  <c r="D24" i="6" s="1"/>
  <c r="C12" i="6"/>
  <c r="C9" i="6"/>
  <c r="C10" i="6"/>
  <c r="C8" i="6"/>
  <c r="C7" i="6"/>
  <c r="B58" i="4"/>
  <c r="A41" i="6" s="1"/>
  <c r="D49" i="4"/>
  <c r="B69" i="4"/>
  <c r="A50" i="6" s="1"/>
  <c r="B51" i="4"/>
  <c r="A35" i="6" s="1"/>
  <c r="F6" i="6"/>
  <c r="H6" i="6" s="1"/>
  <c r="D6" i="6" s="1"/>
  <c r="C5" i="6"/>
  <c r="B63" i="4"/>
  <c r="A45" i="6" s="1"/>
  <c r="B57" i="4"/>
  <c r="A40" i="6" s="1"/>
  <c r="C6" i="6"/>
  <c r="C4" i="6"/>
  <c r="B71" i="4"/>
  <c r="A52" i="6" s="1"/>
  <c r="B64" i="4"/>
  <c r="A46" i="6" s="1"/>
  <c r="B52" i="4"/>
  <c r="A36" i="6" s="1"/>
  <c r="A26" i="6"/>
  <c r="G55" i="4"/>
  <c r="D61" i="4"/>
  <c r="B65" i="4"/>
  <c r="A47" i="6" s="1"/>
  <c r="D37" i="4"/>
  <c r="D74" i="4"/>
  <c r="A27" i="6"/>
  <c r="D43" i="4"/>
  <c r="A16" i="6"/>
  <c r="B32" i="4"/>
  <c r="A19" i="6" s="1"/>
  <c r="B33" i="4"/>
  <c r="A20" i="6" s="1"/>
  <c r="B53" i="4"/>
  <c r="A37" i="6" s="1"/>
  <c r="D55" i="4"/>
  <c r="D67" i="4"/>
  <c r="G69" i="6" a="1"/>
  <c r="G69" i="6" s="1"/>
  <c r="H69" i="6" s="1"/>
  <c r="G64" i="6"/>
  <c r="B56" i="4"/>
  <c r="A39" i="6" s="1"/>
  <c r="B50" i="4"/>
  <c r="A34" i="6" s="1"/>
  <c r="G74" i="4"/>
  <c r="G37" i="4"/>
  <c r="G67" i="4"/>
  <c r="B62" i="4"/>
  <c r="A44" i="6" s="1"/>
  <c r="C69" i="6"/>
  <c r="G43" i="4"/>
  <c r="B35" i="4"/>
  <c r="A22" i="6" s="1"/>
  <c r="B68" i="4"/>
  <c r="A49" i="6" s="1"/>
  <c r="G49" i="4"/>
  <c r="G31" i="4"/>
  <c r="F41" i="6" l="1"/>
  <c r="H41" i="6" s="1"/>
  <c r="F51" i="6"/>
  <c r="H51" i="6" s="1"/>
  <c r="D51" i="6" s="1"/>
  <c r="F54" i="6"/>
  <c r="H35" i="6"/>
  <c r="H45" i="6"/>
  <c r="D45" i="6" s="1"/>
  <c r="H50" i="6"/>
  <c r="F31" i="6"/>
  <c r="H31" i="6" s="1"/>
  <c r="F67" i="6"/>
  <c r="H67" i="6" s="1"/>
  <c r="F36" i="6"/>
  <c r="H36" i="6" s="1"/>
  <c r="H26" i="6"/>
  <c r="C46" i="6"/>
  <c r="C45" i="6"/>
  <c r="C30" i="6"/>
  <c r="C25" i="6"/>
  <c r="F60" i="6"/>
  <c r="H60" i="6" s="1"/>
  <c r="F63" i="6"/>
  <c r="H63" i="6" s="1"/>
  <c r="F59" i="6"/>
  <c r="H59" i="6" s="1"/>
  <c r="F58" i="6"/>
  <c r="H58" i="6" s="1"/>
  <c r="F62" i="6"/>
  <c r="H62" i="6" s="1"/>
  <c r="F57" i="6"/>
  <c r="H57" i="6" s="1"/>
  <c r="F55" i="6"/>
  <c r="H54" i="6"/>
  <c r="C2" i="6"/>
  <c r="B2" i="6"/>
  <c r="H65" i="6"/>
  <c r="C49" i="6"/>
  <c r="B64" i="6"/>
  <c r="H64" i="6"/>
  <c r="D41" i="6" l="1"/>
  <c r="C41" i="6"/>
  <c r="C51" i="6"/>
  <c r="D50" i="6"/>
  <c r="C50" i="6"/>
  <c r="D35" i="6"/>
  <c r="C35" i="6"/>
  <c r="D36" i="6"/>
  <c r="C36" i="6"/>
  <c r="D26" i="6"/>
  <c r="C26" i="6"/>
  <c r="D67" i="6"/>
  <c r="C67" i="6"/>
  <c r="D31" i="6"/>
  <c r="C31" i="6"/>
  <c r="D60" i="6"/>
  <c r="C60" i="6"/>
  <c r="D65" i="6"/>
  <c r="C65" i="6"/>
  <c r="D54" i="6"/>
  <c r="C54" i="6"/>
  <c r="H55" i="6"/>
  <c r="F56" i="6"/>
  <c r="H56" i="6" s="1"/>
  <c r="D57" i="6"/>
  <c r="C57" i="6"/>
  <c r="D62" i="6"/>
  <c r="C62" i="6"/>
  <c r="D58" i="6"/>
  <c r="C58" i="6"/>
  <c r="D59" i="6"/>
  <c r="C59" i="6"/>
  <c r="D63" i="6"/>
  <c r="C63" i="6"/>
  <c r="C64" i="6"/>
  <c r="D64"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<sst xmlns="http://schemas.openxmlformats.org/spreadsheetml/2006/main" count="22319" uniqueCount="15805">
  <si>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</si>
  <si>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</si>
  <si>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</si>
  <si>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</si>
  <si>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</si>
  <si>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</si>
  <si>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</si>
  <si>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</si>
  <si>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</si>
  <si>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</si>
  <si>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</si>
  <si>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</si>
  <si>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</si>
  <si>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</si>
  <si>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</si>
  <si>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</si>
  <si>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</si>
  <si>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</si>
  <si>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</si>
  <si>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</si>
  <si>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</si>
  <si>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</si>
  <si>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</si>
  <si>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</si>
  <si>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</si>
  <si>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</si>
  <si>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</si>
  <si>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</si>
  <si>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</si>
  <si>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</si>
  <si>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</si>
  <si>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</si>
  <si>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</si>
  <si>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</si>
  <si>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</si>
  <si>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</si>
  <si>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</si>
  <si>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</si>
  <si>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</si>
  <si>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</si>
  <si>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</si>
  <si>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</si>
  <si>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</si>
  <si>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</si>
  <si>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</si>
  <si>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</si>
  <si>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</si>
  <si>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</si>
  <si>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</si>
  <si>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</si>
  <si>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</si>
  <si>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</si>
  <si>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</si>
  <si>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</si>
  <si>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</si>
  <si>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</si>
  <si>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</si>
  <si>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</si>
  <si>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</si>
  <si>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</si>
  <si>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</si>
  <si>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</si>
  <si>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</si>
  <si>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</si>
  <si>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</si>
  <si>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</si>
  <si>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</si>
  <si>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</si>
  <si>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</si>
  <si>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</si>
  <si>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</si>
  <si>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</si>
  <si>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</si>
  <si>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</si>
  <si>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</si>
  <si>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</si>
  <si>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</si>
  <si>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</si>
  <si>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</si>
  <si>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</si>
  <si>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</si>
  <si>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</si>
  <si>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</si>
  <si>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</si>
  <si>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</si>
  <si>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</si>
  <si>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</si>
  <si>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</si>
  <si>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</si>
  <si>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</si>
  <si>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</si>
  <si>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</si>
  <si>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</si>
  <si>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</si>
  <si>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</si>
  <si>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</si>
  <si>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</si>
  <si>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</si>
  <si>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</si>
  <si>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</si>
  <si>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</si>
  <si>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</si>
  <si>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</si>
  <si>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</si>
  <si>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</si>
  <si>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</si>
  <si>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</si>
  <si>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</si>
  <si>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</si>
  <si>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</si>
  <si>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</si>
  <si>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</si>
  <si>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</si>
  <si>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</si>
  <si>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</si>
  <si>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</si>
  <si>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</si>
  <si>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</si>
  <si>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</si>
  <si>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</si>
  <si>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</si>
  <si>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</si>
  <si>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</si>
  <si>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</si>
  <si>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</si>
  <si>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</si>
  <si>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</si>
  <si>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</si>
  <si>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</si>
  <si>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</si>
  <si>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</si>
  <si>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</si>
  <si>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</si>
  <si>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</si>
  <si>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</si>
  <si>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</si>
  <si>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</si>
  <si>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</si>
  <si>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</si>
  <si>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</si>
  <si>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</si>
  <si>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</si>
  <si>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</si>
  <si>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</si>
  <si>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</si>
  <si>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</si>
  <si>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</si>
  <si>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</si>
  <si>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</si>
  <si>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</si>
  <si>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</si>
  <si>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</si>
  <si>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</si>
  <si>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</si>
  <si>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</si>
  <si>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</si>
  <si>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</si>
  <si>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</si>
  <si>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</si>
  <si>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</si>
  <si>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</si>
  <si>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</si>
  <si>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</si>
  <si>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</si>
  <si>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</si>
  <si>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</si>
  <si>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</si>
  <si>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</si>
  <si>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</si>
  <si>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</si>
  <si>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</si>
  <si>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</si>
  <si>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</si>
  <si>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</si>
  <si>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</si>
  <si>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</si>
  <si>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</si>
  <si>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</si>
  <si>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</si>
  <si>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</si>
  <si>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</si>
  <si>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</si>
  <si>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</si>
  <si>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</si>
  <si>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</si>
  <si>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</si>
  <si>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</si>
  <si>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</si>
  <si>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</si>
  <si>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</si>
  <si>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</si>
  <si>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</si>
  <si>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</si>
  <si>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</si>
  <si>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</si>
  <si>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</si>
  <si>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</si>
  <si>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</si>
  <si>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</si>
  <si>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</si>
  <si>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</si>
  <si>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</si>
  <si>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</si>
  <si>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</si>
  <si>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</si>
  <si>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</si>
  <si>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</si>
  <si>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</si>
  <si>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</si>
  <si>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</si>
  <si>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</si>
  <si>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</si>
  <si>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</si>
  <si>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</si>
  <si>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</si>
  <si>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</si>
  <si>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</si>
  <si>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</si>
  <si>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</si>
  <si>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</si>
  <si>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</si>
  <si>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</si>
  <si>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</si>
  <si>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</si>
  <si>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</si>
  <si>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</si>
  <si>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</si>
  <si>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</si>
  <si>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</si>
  <si>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</si>
  <si>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</si>
  <si>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</si>
  <si>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</si>
  <si>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</si>
  <si>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</si>
  <si>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</si>
  <si>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</si>
  <si>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</si>
  <si>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</si>
  <si>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</si>
  <si>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</si>
  <si>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</si>
  <si>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</si>
  <si>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</si>
  <si>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</si>
  <si>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</si>
  <si>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</si>
  <si>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</si>
  <si>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</si>
  <si>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</si>
  <si>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</si>
  <si>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</si>
  <si>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</si>
  <si>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</si>
  <si>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</si>
  <si>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</si>
  <si>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</si>
  <si>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</si>
  <si>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</si>
  <si>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</si>
  <si>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</si>
  <si>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</si>
  <si>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</si>
  <si>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</si>
  <si>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</si>
  <si>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</si>
  <si>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</si>
  <si>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</si>
  <si>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</si>
  <si>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</si>
  <si>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</si>
  <si>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</si>
  <si>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</si>
  <si>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</si>
  <si>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</si>
  <si>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</si>
  <si>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</si>
  <si>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</si>
  <si>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</si>
  <si>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</si>
  <si>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</si>
  <si>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</si>
  <si>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</si>
  <si>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</si>
  <si>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</si>
  <si>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</si>
  <si>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</si>
  <si>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</si>
  <si>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</si>
  <si>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</si>
  <si>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</si>
  <si>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</si>
  <si>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</si>
  <si>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</si>
  <si>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</si>
  <si>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</si>
  <si>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</si>
  <si>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</si>
  <si>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</si>
  <si>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</si>
  <si>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</si>
  <si>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</si>
  <si>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</si>
  <si>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</si>
  <si>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</si>
  <si>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</si>
  <si>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</si>
  <si>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</si>
  <si>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</si>
  <si>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</si>
  <si>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</si>
  <si>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</si>
  <si>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</si>
  <si>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</si>
  <si>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</si>
  <si>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</si>
  <si>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</si>
  <si>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</si>
  <si>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</si>
  <si>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</si>
  <si>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</si>
  <si>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</si>
  <si>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</si>
  <si>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</si>
  <si>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</si>
  <si>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</si>
  <si>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</si>
  <si>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</si>
  <si>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</si>
  <si>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</si>
  <si>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</si>
  <si>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</si>
  <si>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</si>
  <si>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</si>
  <si>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</si>
  <si>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</si>
  <si>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</si>
  <si>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</si>
  <si>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</si>
  <si>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</si>
  <si>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</si>
  <si>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</si>
  <si>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</si>
  <si>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</si>
  <si>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</si>
  <si>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</si>
  <si>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</si>
  <si>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</si>
  <si>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</si>
  <si>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</si>
  <si>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</si>
  <si>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</si>
  <si>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</si>
  <si>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</si>
  <si>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</si>
  <si>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</si>
  <si>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</si>
  <si>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</si>
  <si>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</si>
  <si>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</si>
  <si>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</si>
  <si>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</si>
  <si>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</si>
  <si>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</si>
  <si>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</si>
  <si>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</si>
  <si>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</si>
  <si>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</si>
  <si>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</si>
  <si>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</si>
  <si>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</si>
  <si>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</si>
  <si>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</si>
  <si>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</si>
  <si>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</si>
  <si>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</si>
  <si>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</si>
  <si>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</si>
  <si>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</si>
  <si>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</si>
  <si>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</si>
  <si>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</si>
  <si>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</si>
  <si>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</si>
  <si>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</si>
  <si>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</si>
  <si>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</si>
  <si>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</si>
  <si>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</si>
  <si>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</si>
  <si>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</si>
  <si>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</si>
  <si>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</si>
  <si>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</si>
  <si>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</si>
  <si>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</si>
  <si>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</si>
  <si>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</si>
  <si>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</si>
  <si>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</si>
  <si>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</si>
  <si>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</si>
  <si>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</si>
  <si>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</si>
  <si>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</si>
  <si>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</si>
  <si>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</si>
  <si>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</si>
  <si>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</si>
  <si>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</si>
  <si>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</si>
  <si>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</si>
  <si>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</si>
  <si>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</si>
  <si>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</si>
  <si>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</si>
  <si>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</si>
  <si>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</si>
  <si>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</si>
  <si>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</si>
  <si>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</si>
  <si>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</si>
  <si>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</si>
  <si>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</si>
  <si>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</si>
  <si>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</si>
  <si>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</si>
  <si>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</si>
  <si>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</si>
  <si>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</si>
  <si>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</si>
  <si>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</si>
  <si>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</si>
  <si>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</si>
  <si>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</si>
  <si>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</si>
  <si>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</si>
  <si>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</si>
  <si>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</si>
  <si>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</si>
  <si>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</si>
  <si>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</si>
  <si>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</si>
  <si>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</si>
  <si>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</si>
  <si>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</si>
  <si>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</si>
  <si>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</si>
  <si>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</si>
  <si>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</si>
  <si>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</si>
  <si>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</si>
  <si>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</si>
  <si>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</si>
  <si>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</si>
  <si>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</si>
  <si>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</si>
  <si>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</si>
  <si>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</si>
  <si>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</si>
  <si>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</si>
  <si>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</si>
  <si>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</si>
  <si>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</si>
  <si>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</si>
  <si>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</si>
  <si>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</si>
  <si>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</si>
  <si>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</si>
  <si>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</si>
  <si>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</si>
  <si>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</si>
  <si>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</si>
  <si>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</si>
  <si>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</si>
  <si>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</si>
  <si>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</si>
  <si>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</si>
  <si>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</si>
  <si>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</si>
  <si>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</si>
  <si>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</si>
  <si>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</si>
  <si>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</si>
  <si>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</si>
  <si>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</si>
  <si>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</si>
  <si>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</si>
  <si>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</si>
  <si>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</si>
  <si>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</si>
  <si>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</si>
  <si>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</si>
  <si>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</si>
  <si>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</si>
  <si>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</si>
  <si>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</si>
  <si>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</si>
  <si>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</si>
  <si>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</si>
  <si>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</si>
  <si>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</si>
  <si>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</si>
  <si>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</si>
  <si>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</si>
  <si>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</si>
  <si>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</si>
  <si>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</si>
  <si>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</si>
  <si>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</si>
  <si>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</si>
  <si>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</si>
  <si>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</si>
  <si>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</si>
  <si>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</si>
  <si>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</si>
  <si>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</si>
  <si>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</si>
  <si>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</si>
  <si>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</si>
  <si>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</si>
  <si>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</si>
  <si>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</si>
  <si>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</si>
  <si>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</si>
  <si>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</si>
  <si>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</si>
  <si>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</si>
  <si>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</si>
  <si>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</si>
  <si>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</si>
  <si>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</si>
  <si>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</si>
  <si>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</si>
  <si>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</si>
  <si>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</si>
  <si>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</si>
  <si>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</si>
  <si>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</si>
  <si>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</si>
  <si>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</si>
  <si>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</si>
  <si>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</si>
  <si>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</si>
  <si>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</si>
  <si>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</si>
  <si>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</si>
  <si>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</si>
  <si>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</si>
  <si>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</si>
  <si>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</si>
  <si>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</si>
  <si>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</si>
  <si>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</si>
  <si>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</si>
  <si>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</si>
  <si>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</si>
  <si>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</si>
  <si>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</si>
  <si>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</si>
  <si>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</si>
  <si>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</si>
  <si>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</si>
  <si>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</si>
  <si>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</si>
  <si>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</si>
  <si>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</si>
  <si>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</si>
  <si>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</si>
  <si>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</si>
  <si>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</si>
  <si>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</si>
  <si>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</si>
  <si>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</si>
  <si>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</si>
  <si>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</si>
  <si>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</si>
  <si>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</si>
  <si>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</si>
  <si>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</si>
  <si>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</si>
  <si>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</si>
  <si>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</si>
  <si>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</si>
  <si>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</si>
  <si>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</si>
  <si>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</si>
  <si>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</si>
  <si>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</si>
  <si>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</si>
  <si>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</si>
  <si>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</si>
  <si>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</si>
  <si>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</si>
  <si>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</si>
  <si>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</si>
  <si>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</si>
  <si>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</si>
  <si>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</si>
  <si>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</si>
  <si>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</si>
  <si>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</si>
  <si>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</si>
  <si>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</si>
  <si>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</si>
  <si>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</si>
  <si>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</si>
  <si>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</si>
  <si>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</si>
  <si>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</si>
  <si>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</si>
  <si>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</si>
  <si>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</si>
  <si>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</si>
  <si>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</si>
  <si>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</si>
  <si>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</si>
  <si>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</si>
  <si>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</si>
  <si>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</si>
  <si>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</si>
  <si>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</si>
  <si>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</si>
  <si>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</si>
  <si>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</si>
  <si>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</si>
  <si>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</si>
  <si>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</si>
  <si>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</si>
  <si>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</si>
  <si>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</si>
  <si>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</si>
  <si>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</si>
  <si>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</si>
  <si>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</si>
  <si>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</si>
  <si>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</si>
  <si>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</si>
  <si>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</si>
  <si>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</si>
  <si>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</si>
  <si>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</si>
  <si>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</si>
  <si>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</si>
  <si>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</si>
  <si>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</si>
  <si>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</si>
  <si>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</si>
  <si>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</si>
  <si>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</si>
  <si>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</si>
  <si>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</si>
  <si>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</si>
  <si>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</si>
  <si>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</si>
  <si>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</si>
  <si>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</si>
  <si>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</si>
  <si>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</si>
  <si>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</si>
  <si>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</si>
  <si>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</si>
  <si>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</si>
  <si>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</si>
  <si>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</si>
  <si>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</si>
  <si>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</si>
  <si>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</si>
  <si>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</si>
  <si>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</si>
  <si>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</si>
  <si>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</si>
  <si>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</si>
  <si>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</si>
  <si>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</si>
  <si>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</si>
  <si>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</si>
  <si>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</si>
  <si>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</si>
  <si>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</si>
  <si>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</si>
  <si>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</si>
  <si>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</si>
  <si>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</si>
  <si>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</si>
  <si>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</si>
  <si>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</si>
  <si>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</si>
  <si>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</si>
  <si>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</si>
  <si>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</si>
  <si>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</si>
  <si>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</si>
  <si>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</si>
  <si>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</si>
  <si>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</si>
  <si>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</si>
  <si>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</si>
  <si>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</si>
  <si>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</si>
  <si>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</si>
  <si>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</si>
  <si>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</si>
  <si>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</si>
  <si>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</si>
  <si>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</si>
  <si>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</si>
  <si>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</si>
  <si>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</si>
  <si>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</si>
  <si>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</si>
  <si>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</si>
  <si>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</si>
  <si>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</si>
  <si>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</si>
  <si>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</si>
  <si>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</si>
  <si>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</si>
  <si>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</si>
  <si>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</si>
  <si>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</si>
  <si>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</si>
  <si>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</si>
  <si>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</si>
  <si>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</si>
  <si>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</si>
  <si>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</si>
  <si>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</si>
  <si>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</si>
  <si>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</si>
  <si>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</si>
  <si>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</si>
  <si>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</si>
  <si>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</si>
  <si>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</si>
  <si>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</si>
  <si>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</si>
  <si>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</si>
  <si>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</si>
  <si>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</si>
  <si>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</si>
  <si>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</si>
  <si>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</si>
  <si>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</si>
  <si>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</si>
  <si>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</si>
  <si>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</si>
  <si>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</si>
  <si>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</si>
  <si>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</si>
  <si>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</si>
  <si>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</si>
  <si>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</si>
  <si>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</si>
  <si>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</si>
  <si>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</si>
  <si>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</si>
  <si>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</si>
  <si>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</si>
  <si>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</si>
  <si>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</si>
  <si>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</si>
  <si>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</si>
  <si>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</si>
  <si>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</si>
  <si>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</si>
  <si>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</si>
  <si>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</si>
  <si>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</si>
  <si>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</si>
  <si>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</si>
  <si>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</si>
  <si>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</si>
  <si>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</si>
  <si>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</si>
  <si>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</si>
  <si>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</si>
  <si>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</si>
  <si>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</si>
  <si>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</si>
  <si>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</si>
  <si>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</si>
  <si>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</si>
  <si>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</si>
  <si>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</si>
  <si>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</si>
  <si>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</si>
  <si>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</si>
  <si>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</si>
  <si>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</si>
  <si>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</si>
  <si>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</si>
  <si>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</si>
  <si>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</si>
  <si>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</si>
  <si>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</si>
  <si>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</si>
  <si>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</si>
  <si>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</si>
  <si>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</si>
  <si>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</si>
  <si>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</si>
  <si>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</si>
  <si>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</si>
  <si>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</si>
  <si>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</si>
  <si>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</si>
  <si>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</si>
  <si>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</si>
  <si>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</si>
  <si>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</si>
  <si>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</si>
  <si>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</si>
  <si>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</si>
  <si>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</si>
  <si>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</si>
  <si>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</si>
  <si>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</si>
  <si>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</si>
  <si>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</si>
  <si>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</si>
  <si>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</si>
  <si>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</si>
  <si>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</si>
  <si>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</si>
  <si>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</si>
  <si>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</si>
  <si>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</si>
  <si>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</si>
  <si>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</si>
  <si>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</si>
  <si>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</si>
  <si>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</si>
  <si>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</si>
  <si>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</si>
  <si>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</si>
  <si>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</si>
  <si>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</si>
  <si>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</si>
  <si>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</si>
  <si>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</si>
  <si>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</si>
  <si>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</si>
  <si>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</si>
  <si>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</si>
  <si>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</si>
  <si>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</si>
  <si>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</si>
  <si>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</si>
  <si>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</si>
  <si>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</si>
  <si>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</si>
  <si>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</si>
  <si>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</si>
  <si>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</si>
  <si>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</si>
  <si>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</si>
  <si>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</si>
  <si>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</si>
  <si>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</si>
  <si>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</si>
  <si>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</si>
  <si>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</si>
  <si>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</si>
  <si>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</si>
  <si>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</si>
  <si>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</si>
  <si>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</si>
  <si>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</si>
  <si>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</si>
  <si>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</si>
  <si>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</si>
  <si>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</si>
  <si>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</si>
  <si>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</si>
  <si>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</si>
  <si>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</si>
  <si>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</si>
  <si>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</si>
  <si>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</si>
  <si>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</si>
  <si>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</si>
  <si>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</si>
  <si>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</si>
  <si>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</si>
  <si>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</si>
  <si>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</si>
  <si>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</si>
  <si>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</si>
  <si>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</si>
  <si>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</si>
  <si>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</si>
  <si>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</si>
  <si>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</si>
  <si>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</si>
  <si>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</si>
  <si>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</si>
  <si>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</si>
  <si>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</si>
  <si>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</si>
  <si>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</si>
  <si>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</si>
  <si>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</si>
  <si>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</si>
  <si>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</si>
  <si>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</si>
  <si>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</si>
  <si>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</si>
  <si>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</si>
  <si>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</si>
  <si>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</si>
  <si>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</si>
  <si>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</si>
  <si>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</si>
  <si>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</si>
  <si>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</si>
  <si>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</si>
  <si>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</si>
  <si>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</si>
  <si>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</si>
  <si>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</si>
  <si>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</si>
  <si>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</si>
  <si>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</si>
  <si>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</si>
  <si>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</si>
  <si>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</si>
  <si>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</si>
  <si>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</si>
  <si>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</si>
  <si>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</si>
  <si>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</si>
  <si>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</si>
  <si>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</si>
  <si>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</si>
  <si>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</si>
  <si>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</si>
  <si>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</si>
  <si>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</si>
  <si>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</si>
  <si>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</si>
  <si>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</si>
  <si>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</si>
  <si>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</si>
  <si>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</si>
  <si>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</si>
  <si>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</si>
  <si>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</si>
  <si>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</si>
  <si>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</si>
  <si>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</si>
  <si>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</si>
  <si>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</si>
  <si>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</si>
  <si>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</si>
  <si>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</si>
  <si>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</si>
  <si>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</si>
  <si>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</si>
  <si>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</si>
  <si>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</si>
  <si>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</si>
  <si>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</si>
  <si>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</si>
  <si>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</si>
  <si>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</si>
  <si>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</si>
  <si>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</si>
  <si>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</si>
  <si>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</si>
  <si>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</si>
  <si>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</si>
  <si>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</si>
  <si>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</si>
  <si>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</si>
  <si>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</si>
  <si>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</si>
  <si>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</si>
  <si>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</si>
  <si>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</si>
  <si>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</si>
  <si>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</si>
  <si>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</si>
  <si>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</si>
  <si>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</si>
  <si>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</si>
  <si>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</si>
  <si>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</si>
  <si>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</si>
  <si>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</si>
  <si>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</si>
  <si>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</si>
  <si>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</si>
  <si>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</si>
  <si>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</si>
  <si>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</si>
  <si>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</si>
  <si>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</si>
  <si>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</si>
  <si>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</si>
  <si>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</si>
  <si>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</si>
  <si>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</si>
  <si>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</si>
  <si>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</si>
  <si>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</si>
  <si>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</si>
  <si>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</si>
  <si>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</si>
  <si>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</si>
  <si>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</si>
  <si>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</si>
  <si>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</si>
  <si>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</si>
  <si>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</si>
  <si>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</si>
  <si>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</si>
  <si>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</si>
  <si>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</si>
  <si>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</si>
  <si>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</si>
  <si>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</si>
  <si>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</si>
  <si>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</si>
  <si>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</si>
  <si>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</si>
  <si>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</si>
  <si>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</si>
  <si>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</si>
  <si>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</si>
  <si>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</si>
  <si>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</si>
  <si>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</si>
  <si>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</si>
  <si>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</si>
  <si>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</si>
  <si>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</si>
  <si>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</si>
  <si>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</si>
  <si>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</si>
  <si>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</si>
  <si>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</si>
  <si>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</si>
  <si>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</si>
  <si>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</si>
  <si>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</si>
  <si>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</si>
  <si>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</si>
  <si>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</si>
  <si>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</si>
  <si>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</si>
  <si>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</si>
  <si>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</si>
  <si>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</si>
  <si>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</si>
  <si>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</si>
  <si>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</si>
  <si>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</si>
  <si>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</si>
  <si>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</si>
  <si>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</si>
  <si>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</si>
  <si>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</si>
  <si>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</si>
  <si>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</si>
  <si>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</si>
  <si>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</si>
  <si>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</si>
  <si>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</si>
  <si>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</si>
  <si>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</si>
  <si>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</si>
  <si>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</si>
  <si>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</si>
  <si>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</si>
  <si>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</si>
  <si>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</si>
  <si>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</si>
  <si>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</si>
  <si>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</si>
  <si>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</si>
  <si>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</si>
  <si>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</si>
  <si>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</si>
  <si>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</si>
  <si>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</si>
  <si>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</si>
  <si>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</si>
  <si>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</si>
  <si>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</si>
  <si>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</si>
  <si>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</si>
  <si>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</si>
  <si>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</si>
  <si>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</si>
  <si>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</si>
  <si>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</si>
  <si>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</si>
  <si>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</si>
  <si>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</si>
  <si>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</si>
  <si>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</si>
  <si>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</si>
  <si>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</si>
  <si>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</si>
  <si>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</si>
  <si>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</si>
  <si>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</si>
  <si>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</si>
  <si>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</si>
  <si>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</si>
  <si>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</si>
  <si>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</si>
  <si>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</si>
  <si>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</si>
  <si>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</si>
  <si>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</si>
  <si>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</si>
  <si>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</si>
  <si>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</si>
  <si>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</si>
  <si>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</si>
  <si>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</si>
  <si>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</si>
  <si>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</si>
  <si>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</si>
  <si>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</si>
  <si>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</si>
  <si>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</si>
  <si>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</si>
  <si>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</si>
  <si>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</si>
  <si>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</si>
  <si>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</si>
  <si>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</si>
  <si>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</si>
  <si>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</si>
  <si>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</si>
  <si>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</si>
  <si>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</si>
  <si>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</si>
  <si>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</si>
  <si>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</si>
  <si>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</si>
  <si>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</si>
  <si>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</si>
  <si>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</si>
  <si>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</si>
  <si>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</si>
  <si>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</si>
  <si>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</si>
  <si>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</si>
  <si>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</si>
  <si>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</si>
  <si>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</si>
  <si>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</si>
  <si>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</si>
  <si>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</si>
  <si>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</si>
  <si>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</si>
  <si>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</si>
  <si>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</si>
  <si>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</si>
  <si>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</si>
  <si>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</si>
  <si>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</si>
  <si>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</si>
  <si>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</si>
  <si>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</si>
  <si>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</si>
  <si>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</si>
  <si>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</si>
  <si>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</si>
  <si>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</si>
  <si>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</si>
  <si>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</si>
  <si>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</si>
  <si>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</si>
  <si>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</si>
  <si>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</si>
  <si>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</si>
  <si>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</si>
  <si>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</si>
  <si>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</si>
  <si>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</si>
  <si>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</si>
  <si>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</si>
  <si>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</si>
  <si>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</si>
  <si>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</si>
  <si>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</si>
  <si>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</si>
  <si>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</si>
  <si>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</si>
  <si>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</si>
  <si>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</si>
  <si>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</si>
  <si>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</si>
  <si>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</si>
  <si>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</si>
  <si>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</si>
  <si>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</si>
  <si>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</si>
  <si>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</si>
  <si>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</si>
  <si>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</si>
  <si>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</si>
  <si>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</si>
  <si>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</si>
  <si>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</si>
  <si>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</si>
  <si>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</si>
  <si>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</si>
  <si>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</si>
  <si>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</si>
  <si>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</si>
  <si>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</si>
  <si>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</si>
  <si>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</si>
  <si>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</si>
  <si>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</si>
  <si>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</si>
  <si>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</si>
  <si>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</si>
  <si>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</si>
  <si>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</si>
  <si>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</si>
  <si>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</si>
  <si>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</si>
  <si>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</si>
  <si>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</si>
  <si>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</si>
  <si>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</si>
  <si>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</si>
  <si>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</si>
  <si>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</si>
  <si>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</si>
  <si>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</si>
  <si>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</si>
  <si>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</si>
  <si>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</si>
  <si>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</si>
  <si>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</si>
  <si>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</si>
  <si>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</si>
  <si>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</si>
  <si>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</si>
  <si>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</si>
  <si>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</si>
  <si>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</si>
  <si>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</si>
  <si>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</si>
  <si>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</si>
  <si>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</si>
  <si>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</si>
  <si>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</si>
  <si>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</si>
  <si>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</si>
  <si>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</si>
  <si>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</si>
  <si>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</si>
  <si>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</si>
  <si>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</si>
  <si>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</si>
  <si>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</si>
  <si>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</si>
  <si>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</si>
  <si>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</si>
  <si>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</si>
  <si>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</si>
  <si>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</si>
  <si>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</si>
  <si>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</si>
  <si>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</si>
  <si>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</si>
  <si>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</si>
  <si>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</si>
  <si>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</si>
  <si>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</si>
  <si>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</si>
  <si>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</si>
  <si>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</si>
  <si>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</si>
  <si>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</si>
  <si>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</si>
  <si>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</si>
  <si>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</si>
  <si>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</si>
  <si>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</si>
  <si>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</si>
  <si>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</si>
  <si>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</si>
  <si>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</si>
  <si>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</si>
  <si>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</si>
  <si>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</si>
  <si>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</si>
  <si>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</si>
  <si>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</si>
  <si>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</si>
  <si>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</si>
  <si>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</si>
  <si>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</si>
  <si>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</si>
  <si>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</si>
  <si>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</si>
  <si>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</si>
  <si>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</si>
  <si>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</si>
  <si>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</si>
  <si>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</si>
  <si>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</si>
  <si>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</si>
  <si>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</si>
  <si>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</si>
  <si>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</si>
  <si>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</si>
  <si>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</si>
  <si>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</si>
  <si>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</si>
  <si>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</si>
  <si>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</si>
  <si>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</si>
  <si>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</si>
  <si>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</si>
  <si>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</si>
  <si>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</si>
  <si>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</si>
  <si>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</si>
  <si>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</si>
  <si>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</si>
  <si>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</si>
  <si>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</si>
  <si>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</si>
  <si>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</si>
  <si>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</si>
  <si>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</si>
  <si>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</si>
  <si>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</si>
  <si>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</si>
  <si>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</si>
  <si>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</si>
  <si>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</si>
  <si>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</si>
  <si>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</si>
  <si>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</si>
  <si>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</si>
  <si>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</si>
  <si>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</si>
  <si>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</si>
  <si>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</si>
  <si>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</si>
  <si>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</si>
  <si>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</si>
  <si>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</si>
  <si>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</si>
  <si>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</si>
  <si>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</si>
  <si>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</si>
  <si>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</si>
  <si>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</si>
  <si>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</si>
  <si>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</si>
  <si>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</si>
  <si>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</si>
  <si>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</si>
  <si>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</si>
  <si>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</si>
  <si>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</si>
  <si>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</si>
  <si>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</si>
  <si>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</si>
  <si>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</si>
  <si>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</si>
  <si>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</si>
  <si>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</si>
  <si>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</si>
  <si>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</si>
  <si>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</si>
  <si>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</si>
  <si>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</si>
  <si>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</si>
  <si>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</si>
  <si>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</si>
  <si>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</si>
  <si>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</si>
  <si>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</si>
  <si>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</si>
  <si>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</si>
  <si>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</si>
  <si>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</si>
  <si>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</si>
  <si>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</si>
  <si>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</si>
  <si>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</si>
  <si>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</si>
  <si>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</si>
  <si>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</si>
  <si>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</si>
  <si>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</si>
  <si>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</si>
  <si>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</si>
  <si>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</si>
  <si>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</si>
  <si>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</si>
  <si>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</si>
  <si>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</si>
  <si>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</si>
  <si>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</si>
  <si>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</si>
  <si>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</si>
  <si>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</si>
  <si>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</si>
  <si>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</si>
  <si>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</si>
  <si>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</si>
  <si>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</si>
  <si>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</si>
  <si>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</si>
  <si>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</si>
  <si>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</si>
  <si>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</si>
  <si>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</si>
  <si>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</si>
  <si>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</si>
  <si>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</si>
  <si>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</si>
  <si>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</si>
  <si>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</si>
  <si>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</si>
  <si>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</si>
  <si>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</si>
  <si>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</si>
  <si>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</si>
  <si>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</si>
  <si>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</si>
  <si>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</si>
  <si>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</si>
  <si>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</si>
  <si>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</si>
  <si>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</si>
  <si>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</si>
  <si>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</si>
  <si>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</si>
  <si>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</si>
  <si>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</si>
  <si>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</si>
  <si>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</si>
  <si>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</si>
  <si>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</si>
  <si>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</si>
  <si>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</si>
  <si>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</si>
  <si>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</si>
  <si>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</si>
  <si>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</si>
  <si>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</si>
  <si>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</si>
  <si>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</si>
  <si>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</si>
  <si>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</si>
  <si>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</si>
  <si>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</si>
  <si>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</si>
  <si>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</si>
  <si>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</si>
  <si>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</si>
  <si>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</si>
  <si>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</si>
  <si>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</si>
  <si>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</si>
  <si>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</si>
  <si>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</si>
  <si>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</si>
  <si>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</si>
  <si>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</si>
  <si>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</si>
  <si>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</si>
  <si>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</si>
  <si>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</si>
  <si>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</si>
  <si>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</si>
  <si>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</si>
  <si>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</si>
  <si>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</si>
  <si>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</si>
  <si>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</si>
  <si>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</si>
  <si>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</si>
  <si>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</si>
  <si>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</si>
  <si>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</si>
  <si>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</si>
  <si>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</si>
  <si>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</si>
  <si>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</si>
  <si>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</si>
  <si>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</si>
  <si>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</si>
  <si>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</si>
  <si>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</si>
  <si>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</si>
  <si>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</si>
  <si>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</si>
  <si>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</si>
  <si>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</si>
  <si>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</si>
  <si>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</si>
  <si>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</si>
  <si>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</si>
  <si>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</si>
  <si>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</si>
  <si>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</si>
  <si>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</si>
  <si>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</si>
  <si>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</si>
  <si>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</si>
  <si>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</si>
  <si>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</si>
  <si>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</si>
  <si>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</si>
  <si>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</si>
  <si>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</si>
  <si>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</si>
  <si>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</si>
  <si>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</si>
  <si>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</si>
  <si>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</si>
  <si>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</si>
  <si>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</si>
  <si>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</si>
  <si>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</si>
  <si>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</si>
  <si>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</si>
  <si>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</si>
  <si>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</si>
  <si>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</si>
  <si>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</si>
  <si>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</si>
  <si>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</si>
  <si>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</si>
  <si>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</si>
  <si>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</si>
  <si>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</si>
  <si>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</si>
  <si>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</si>
  <si>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</si>
  <si>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</si>
  <si>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</si>
  <si>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</si>
  <si>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</si>
  <si>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</si>
  <si>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</si>
  <si>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</si>
  <si>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</si>
  <si>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</si>
  <si>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</si>
  <si>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</si>
  <si>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</si>
  <si>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</si>
  <si>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</si>
  <si>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</si>
  <si>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</si>
  <si>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</si>
  <si>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</si>
  <si>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</si>
  <si>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</si>
  <si>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</si>
  <si>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</si>
  <si>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</si>
  <si>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</si>
  <si>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</si>
  <si>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</si>
  <si>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</si>
  <si>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</si>
  <si>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</si>
  <si>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</si>
  <si>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</si>
  <si>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</si>
  <si>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</si>
  <si>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</si>
  <si>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</si>
  <si>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</si>
  <si>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</si>
  <si>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</si>
  <si>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</si>
  <si>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</si>
  <si>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</si>
  <si>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</si>
  <si>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</si>
  <si>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</si>
  <si>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</si>
  <si>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</si>
  <si>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</si>
  <si>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</si>
  <si>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</si>
  <si>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</si>
  <si>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</si>
  <si>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</si>
  <si>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</si>
  <si>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</si>
  <si>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</si>
  <si>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</si>
  <si>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</si>
  <si>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</si>
  <si>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</si>
  <si>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</si>
  <si>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</si>
  <si>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</si>
  <si>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</si>
  <si>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</si>
  <si>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</si>
  <si>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</si>
  <si>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</si>
  <si>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</si>
  <si>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</si>
  <si>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</si>
  <si>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</si>
  <si>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</si>
  <si>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</si>
  <si>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</si>
  <si>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</si>
  <si>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</si>
  <si>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</si>
  <si>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</si>
  <si>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</si>
  <si>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</si>
  <si>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</si>
  <si>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</si>
  <si>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</si>
  <si>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</si>
  <si>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</si>
  <si>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</si>
  <si>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</si>
  <si>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</si>
  <si>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</si>
  <si>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</si>
  <si>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</si>
  <si>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</si>
  <si>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</si>
  <si>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</si>
  <si>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</si>
  <si>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</si>
  <si>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</si>
  <si>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</si>
  <si>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</si>
  <si>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</si>
  <si>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</si>
  <si>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</si>
  <si>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</si>
  <si>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</si>
  <si>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</si>
  <si>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</si>
  <si>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</si>
  <si>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</si>
  <si>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</si>
  <si>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</si>
  <si>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</si>
  <si>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</si>
  <si>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</si>
  <si>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</si>
  <si>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</si>
  <si>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</si>
  <si>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</si>
  <si>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</si>
  <si>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</si>
  <si>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</si>
  <si>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</si>
  <si>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</si>
  <si>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</si>
  <si>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</si>
  <si>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</si>
  <si>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</si>
  <si>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</si>
  <si>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</si>
  <si>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</si>
  <si>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</si>
  <si>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</si>
  <si>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</si>
  <si>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</si>
  <si>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</si>
  <si>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</si>
  <si>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</si>
  <si>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</si>
  <si>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</si>
  <si>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</si>
  <si>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</si>
  <si>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</si>
  <si>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</si>
  <si>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</si>
  <si>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</si>
  <si>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</si>
  <si>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</si>
  <si>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</si>
  <si>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</si>
  <si>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</si>
  <si>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</si>
  <si>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</si>
  <si>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</si>
  <si>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</si>
  <si>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</si>
  <si>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</si>
  <si>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</si>
  <si>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</si>
  <si>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</si>
  <si>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</si>
  <si>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</si>
  <si>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</si>
  <si>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</si>
  <si>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</si>
  <si>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</si>
  <si>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</si>
  <si>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</si>
  <si>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</si>
  <si>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</si>
  <si>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</si>
  <si>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</si>
  <si>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</si>
  <si>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</si>
  <si>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</si>
  <si>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</si>
  <si>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</si>
  <si>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</si>
  <si>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</si>
  <si>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</si>
  <si>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</si>
  <si>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</si>
  <si>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</si>
  <si>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</si>
  <si>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</si>
  <si>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</si>
  <si>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</si>
  <si>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</si>
  <si>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</si>
  <si>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</si>
  <si>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</si>
  <si>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</si>
  <si>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</si>
  <si>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</si>
  <si>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</si>
  <si>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</si>
  <si>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</si>
  <si>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</si>
  <si>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</si>
  <si>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</si>
  <si>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</si>
  <si>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</si>
  <si>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</si>
  <si>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</si>
  <si>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</si>
  <si>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</si>
  <si>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</si>
  <si>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</si>
  <si>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</si>
  <si>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</si>
  <si>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</si>
  <si>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</si>
  <si>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</si>
  <si>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</si>
  <si>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</si>
  <si>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</si>
  <si>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</si>
  <si>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</si>
  <si>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</si>
  <si>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</si>
  <si>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</si>
  <si>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</si>
  <si>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</si>
  <si>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</si>
  <si>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</si>
  <si>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</si>
  <si>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</si>
  <si>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</si>
  <si>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</si>
  <si>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</si>
  <si>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</si>
  <si>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</si>
  <si>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</si>
  <si>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</si>
  <si>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</si>
  <si>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</si>
  <si>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</si>
  <si>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</si>
  <si>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</si>
  <si>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</si>
  <si>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</si>
  <si>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</si>
  <si>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</si>
  <si>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</si>
  <si>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</si>
  <si>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</si>
  <si>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</si>
  <si>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</si>
  <si>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</si>
  <si>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</si>
  <si>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</si>
  <si>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</si>
  <si>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</si>
  <si>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</si>
  <si>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</si>
  <si>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</si>
  <si>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</si>
  <si>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</si>
  <si>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</si>
  <si>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</si>
  <si>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</si>
  <si>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</si>
  <si>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</si>
  <si>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</si>
  <si>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</si>
  <si>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</si>
  <si>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</si>
  <si>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</si>
  <si>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</si>
  <si>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</si>
  <si>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</si>
  <si>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</si>
  <si>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</si>
  <si>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</si>
  <si>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</si>
  <si>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</si>
  <si>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</si>
  <si>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</si>
  <si>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</si>
  <si>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</si>
  <si>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</si>
  <si>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</si>
  <si>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</si>
  <si>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</si>
  <si>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</si>
  <si>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</si>
  <si>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</si>
  <si>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</si>
  <si>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</si>
  <si>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</si>
  <si>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</si>
  <si>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</si>
  <si>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</si>
  <si>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</si>
  <si>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</si>
  <si>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</si>
  <si>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</si>
  <si>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</si>
  <si>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</si>
  <si>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</si>
  <si>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</si>
  <si>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</si>
  <si>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</si>
  <si>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</si>
  <si>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</si>
  <si>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</si>
  <si>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</si>
  <si>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</si>
  <si>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</si>
  <si>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</si>
  <si>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</si>
  <si>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</si>
  <si>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</si>
  <si>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</si>
  <si>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</si>
  <si>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</si>
  <si>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</si>
  <si>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</si>
  <si>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</si>
  <si>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</si>
  <si>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</si>
  <si>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</si>
  <si>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</si>
  <si>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</si>
  <si>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</si>
  <si>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</si>
  <si>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</si>
  <si>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</si>
  <si>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</si>
  <si>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</si>
  <si>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</si>
  <si>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</si>
  <si>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</si>
  <si>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</si>
  <si>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</si>
  <si>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</si>
  <si>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</si>
  <si>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</si>
  <si>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</si>
  <si>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</si>
  <si>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</si>
  <si>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</si>
  <si>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</si>
  <si>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</si>
  <si>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</si>
  <si>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</si>
  <si>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</si>
  <si>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</si>
  <si>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</si>
  <si>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</si>
  <si>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</si>
  <si>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</si>
  <si>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</si>
  <si>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</si>
  <si>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</si>
  <si>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</si>
  <si>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</si>
  <si>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</si>
  <si>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</si>
  <si>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</si>
  <si>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</si>
  <si>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</si>
  <si>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</si>
  <si>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</si>
  <si>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</si>
  <si>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</si>
  <si>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</si>
  <si>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</si>
  <si>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</si>
  <si>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</si>
  <si>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</si>
  <si>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</si>
  <si>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</si>
  <si>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</si>
  <si>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</si>
  <si>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</si>
  <si>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</si>
  <si>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</si>
  <si>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</si>
  <si>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</si>
  <si>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</si>
  <si>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</si>
  <si>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</si>
  <si>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</si>
  <si>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</si>
  <si>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</si>
  <si>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</si>
  <si>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</si>
  <si>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</si>
  <si>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</si>
  <si>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</si>
  <si>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</si>
  <si>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</si>
  <si>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</si>
  <si>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</si>
  <si>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</si>
  <si>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</si>
  <si>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</si>
  <si>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</si>
  <si>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</si>
  <si>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</si>
  <si>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</si>
  <si>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</si>
  <si>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</si>
  <si>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</si>
  <si>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</si>
  <si>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</si>
  <si>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</si>
  <si>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</si>
  <si>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</si>
  <si>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</si>
  <si>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</si>
  <si>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</si>
  <si>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</si>
  <si>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</si>
  <si>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</si>
  <si>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</si>
  <si>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</si>
  <si>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</si>
  <si>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</si>
  <si>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</si>
  <si>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</si>
  <si>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</si>
  <si>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</si>
  <si>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</si>
  <si>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</si>
  <si>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</si>
  <si>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</si>
  <si>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</si>
  <si>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</si>
  <si>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</si>
  <si>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</si>
  <si>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</si>
  <si>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</si>
  <si>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</si>
  <si>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</si>
  <si>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</si>
  <si>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</si>
  <si>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</si>
  <si>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</si>
  <si>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</si>
  <si>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</si>
  <si>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</si>
  <si>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</si>
  <si>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</si>
  <si>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</si>
  <si>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</si>
  <si>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</si>
  <si>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</si>
  <si>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</si>
  <si>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</si>
  <si>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</si>
  <si>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</si>
  <si>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</si>
  <si>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</si>
  <si>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</si>
  <si>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</si>
  <si>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</si>
  <si>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</si>
  <si>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</si>
  <si>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</si>
  <si>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</si>
  <si>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</si>
  <si>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</si>
  <si>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</si>
  <si>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</si>
  <si>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</si>
  <si>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</si>
  <si>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</si>
  <si>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</si>
  <si>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</si>
  <si>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</si>
  <si>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</si>
  <si>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</si>
  <si>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</si>
  <si>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</si>
  <si>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</si>
  <si>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</si>
  <si>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</si>
  <si>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</si>
  <si>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</si>
  <si>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</si>
  <si>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</si>
  <si>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</si>
  <si>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</si>
  <si>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</si>
  <si>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</si>
  <si>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</si>
  <si>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</si>
  <si>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</si>
  <si>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</si>
  <si>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</si>
  <si>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</si>
  <si>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</si>
  <si>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</si>
  <si>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</si>
  <si>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</si>
  <si>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</si>
  <si>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</si>
  <si>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</si>
  <si>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</si>
  <si>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</si>
  <si>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</si>
  <si>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</si>
  <si>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</si>
  <si>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</si>
  <si>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</si>
  <si>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</si>
  <si>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</si>
  <si>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</si>
  <si>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</si>
  <si>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</si>
  <si>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</si>
  <si>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</si>
  <si>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</si>
  <si>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</si>
  <si>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</si>
  <si>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</si>
  <si>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</si>
  <si>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</si>
  <si>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</si>
  <si>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</si>
  <si>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</si>
  <si>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</si>
  <si>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</si>
  <si>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</si>
  <si>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</si>
  <si>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</si>
  <si>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</si>
  <si>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</si>
  <si>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</si>
  <si>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</si>
  <si>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</si>
  <si>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</si>
  <si>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</si>
  <si>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</si>
  <si>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</si>
  <si>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</si>
  <si>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</si>
  <si>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</si>
  <si>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</si>
  <si>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</si>
  <si>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</si>
  <si>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</si>
  <si>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</si>
  <si>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</si>
  <si>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</si>
  <si>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</si>
  <si>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</si>
  <si>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</si>
  <si>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</si>
  <si>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</si>
  <si>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</si>
  <si>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</si>
  <si>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</si>
  <si>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</si>
  <si>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</si>
  <si>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</si>
  <si>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</si>
  <si>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</si>
  <si>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</si>
  <si>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</si>
  <si>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</si>
  <si>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</si>
  <si>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</si>
  <si>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</si>
  <si>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</si>
  <si>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</si>
  <si>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</si>
  <si>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</si>
  <si>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</si>
  <si>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</si>
  <si>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</si>
  <si>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</si>
  <si>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</si>
  <si>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</si>
  <si>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</si>
  <si>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</si>
  <si>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</si>
  <si>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</si>
  <si>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</si>
  <si>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</si>
  <si>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</si>
  <si>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</si>
  <si>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</si>
  <si>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</si>
  <si>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</si>
  <si>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</si>
  <si>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</si>
  <si>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</si>
  <si>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</si>
  <si>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</si>
  <si>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</si>
  <si>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</si>
  <si>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</si>
  <si>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</si>
  <si>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</si>
  <si>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</si>
  <si>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</si>
  <si>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</si>
  <si>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</si>
  <si>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</si>
  <si>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</si>
  <si>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</si>
  <si>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</si>
  <si>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</si>
  <si>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</si>
  <si>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</si>
  <si>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</si>
  <si>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</si>
  <si>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</si>
  <si>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</si>
  <si>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</si>
  <si>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</si>
  <si>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</si>
  <si>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</si>
  <si>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</si>
  <si>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</si>
  <si>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</si>
  <si>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</si>
  <si>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</si>
  <si>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</si>
  <si>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</si>
  <si>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</si>
  <si>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</si>
  <si>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</si>
  <si>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</si>
  <si>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</si>
  <si>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</si>
  <si>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</si>
  <si>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</si>
  <si>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</si>
  <si>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</si>
  <si>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</si>
  <si>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</si>
  <si>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</si>
  <si>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</si>
  <si>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</si>
  <si>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</si>
  <si>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</si>
  <si>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</si>
  <si>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</si>
  <si>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</si>
  <si>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</si>
  <si>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</si>
  <si>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</si>
  <si>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</si>
  <si>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</si>
  <si>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</si>
  <si>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</si>
  <si>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</si>
  <si>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</si>
  <si>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</si>
  <si>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</si>
  <si>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</si>
  <si>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</si>
  <si>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</si>
  <si>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</si>
  <si>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</si>
  <si>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</si>
  <si>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</si>
  <si>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</si>
  <si>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</si>
  <si>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</si>
  <si>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</si>
  <si>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</si>
  <si>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</si>
  <si>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</si>
  <si>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</si>
  <si>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</si>
  <si>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</si>
  <si>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</si>
  <si>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</si>
  <si>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</si>
  <si>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</si>
  <si>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</si>
  <si>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</si>
  <si>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</si>
  <si>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</si>
  <si>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</si>
  <si>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</si>
  <si>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</si>
  <si>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</si>
  <si>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</si>
  <si>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</si>
  <si>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</si>
  <si>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</si>
  <si>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</si>
  <si>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</si>
  <si>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</si>
  <si>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</si>
  <si>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</si>
  <si>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</si>
  <si>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</si>
  <si>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</si>
  <si>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</si>
  <si>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</si>
  <si>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</si>
  <si>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</si>
  <si>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</si>
  <si>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</si>
  <si>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</si>
  <si>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</si>
  <si>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</si>
  <si>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</si>
  <si>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</si>
  <si>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</si>
  <si>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</si>
  <si>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</si>
  <si>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</si>
  <si>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</si>
  <si>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</si>
  <si>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</si>
  <si>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</si>
  <si>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</si>
  <si>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</si>
  <si>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</si>
  <si>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</si>
  <si>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</si>
  <si>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</si>
  <si>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</si>
  <si>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</si>
  <si>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</si>
  <si>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</si>
  <si>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</si>
  <si>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</si>
  <si>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</si>
  <si>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</si>
  <si>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</si>
  <si>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</si>
  <si>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</si>
  <si>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</si>
  <si>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</si>
  <si>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</si>
  <si>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</si>
  <si>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</si>
  <si>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</si>
  <si>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</si>
  <si>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</si>
  <si>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</si>
  <si>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</si>
  <si>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</si>
  <si>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</si>
  <si>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</si>
  <si>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</si>
  <si>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</si>
  <si>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</si>
  <si>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</si>
  <si>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</si>
  <si>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</si>
  <si>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</si>
  <si>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</si>
  <si>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</si>
  <si>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</si>
  <si>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</si>
  <si>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</si>
  <si>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</si>
  <si>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</si>
  <si>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</si>
  <si>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</si>
  <si>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</si>
  <si>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</si>
  <si>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</si>
  <si>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</si>
  <si>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</si>
  <si>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</si>
  <si>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</si>
  <si>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</si>
  <si>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</si>
  <si>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</si>
  <si>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</si>
  <si>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</si>
  <si>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</si>
  <si>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</si>
  <si>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</si>
  <si>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</si>
  <si>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</si>
  <si>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</si>
  <si>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</si>
  <si>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</si>
  <si>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</si>
  <si>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</si>
  <si>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</si>
  <si>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</si>
  <si>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</si>
  <si>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</si>
  <si>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</si>
  <si>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</si>
  <si>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</si>
  <si>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</si>
  <si>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</si>
  <si>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</si>
  <si>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</si>
  <si>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</si>
  <si>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</si>
  <si>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</si>
  <si>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</si>
  <si>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</si>
  <si>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</si>
  <si>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</si>
  <si>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</si>
  <si>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</si>
  <si>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</si>
  <si>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</si>
  <si>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</si>
  <si>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</si>
  <si>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</si>
  <si>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</si>
  <si>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</si>
  <si>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</si>
  <si>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</si>
  <si>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</si>
  <si>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</si>
  <si>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</si>
  <si>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</si>
  <si>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</si>
  <si>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</si>
  <si>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</si>
  <si>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</si>
  <si>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</si>
  <si>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</si>
  <si>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</si>
  <si>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</si>
  <si>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</si>
  <si>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</si>
  <si>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</si>
  <si>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</si>
  <si>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</si>
  <si>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</si>
  <si>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</si>
  <si>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</si>
  <si>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</si>
  <si>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</si>
  <si>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</si>
  <si>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</si>
  <si>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</si>
  <si>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</si>
  <si>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</si>
  <si>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</si>
  <si>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</si>
  <si>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</si>
  <si>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</si>
  <si>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</si>
  <si>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</si>
  <si>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</si>
  <si>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</si>
  <si>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</si>
  <si>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</si>
  <si>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</si>
  <si>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</si>
  <si>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</si>
  <si>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</si>
  <si>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</si>
  <si>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</si>
  <si>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</si>
  <si>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</si>
  <si>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</si>
  <si>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</si>
  <si>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</si>
  <si>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</si>
  <si>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</si>
  <si>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</si>
  <si>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</si>
  <si>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</si>
  <si>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</si>
  <si>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</si>
  <si>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</si>
  <si>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</si>
  <si>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</si>
  <si>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</si>
  <si>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</si>
  <si>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</si>
  <si>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</si>
  <si>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</si>
  <si>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</si>
  <si>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</si>
  <si>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</si>
  <si>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</si>
  <si>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</si>
  <si>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</si>
  <si>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</si>
  <si>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</si>
  <si>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</si>
  <si>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</si>
  <si>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</si>
  <si>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</si>
  <si>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</si>
  <si>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</si>
  <si>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</si>
  <si>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</si>
  <si>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</si>
  <si>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</si>
  <si>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</si>
  <si>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</si>
  <si>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</si>
  <si>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</si>
  <si>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</si>
  <si>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</si>
  <si>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</si>
  <si>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</si>
  <si>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</si>
  <si>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</si>
  <si>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</si>
  <si>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</si>
  <si>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</si>
  <si>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</si>
  <si>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</si>
  <si>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</si>
  <si>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</si>
  <si>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</si>
  <si>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</si>
  <si>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</si>
  <si>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</si>
  <si>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</si>
  <si>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</si>
  <si>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</si>
  <si>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</si>
  <si>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</si>
  <si>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</si>
  <si>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</si>
  <si>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</si>
  <si>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</si>
  <si>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</si>
  <si>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</si>
  <si>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</si>
  <si>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</si>
  <si>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</si>
  <si>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</si>
  <si>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</si>
  <si>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</si>
  <si>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</si>
  <si>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</si>
  <si>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</si>
  <si>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</si>
  <si>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</si>
  <si>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</si>
  <si>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</si>
  <si>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</si>
  <si>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</si>
  <si>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</si>
  <si>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</si>
  <si>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</si>
  <si>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</si>
  <si>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</si>
  <si>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</si>
  <si>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</si>
  <si>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</si>
  <si>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</si>
  <si>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</si>
  <si>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</si>
  <si>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</si>
  <si>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</si>
  <si>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</si>
  <si>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</si>
  <si>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</si>
  <si>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</si>
  <si>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</si>
  <si>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</si>
  <si>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</si>
  <si>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</si>
  <si>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</si>
  <si>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</si>
  <si>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</si>
  <si>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</si>
  <si>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</si>
  <si>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</si>
  <si>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</si>
  <si>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</si>
  <si>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</si>
  <si>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</si>
  <si>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</si>
  <si>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</si>
  <si>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</si>
  <si>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</si>
  <si>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</si>
  <si>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</si>
  <si>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</si>
  <si>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</si>
  <si>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</si>
  <si>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</si>
  <si>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</si>
  <si>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</si>
  <si>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</si>
  <si>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</si>
  <si>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</si>
  <si>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</si>
  <si>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</si>
  <si>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</si>
  <si>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</si>
  <si>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</si>
  <si>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</si>
  <si>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</si>
  <si>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</si>
  <si>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</si>
  <si>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</si>
  <si>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</si>
  <si>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</si>
  <si>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</si>
  <si>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</si>
  <si>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</si>
  <si>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</si>
  <si>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</si>
  <si>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</si>
  <si>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</si>
  <si>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</si>
  <si>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</si>
  <si>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</si>
  <si>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</si>
  <si>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</si>
  <si>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</si>
  <si>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</si>
  <si>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</si>
  <si>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</si>
  <si>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</si>
  <si>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</si>
  <si>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</si>
  <si>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</si>
  <si>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</si>
  <si>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</si>
  <si>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</si>
  <si>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</si>
  <si>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</si>
  <si>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</si>
  <si>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</si>
  <si>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</si>
  <si>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</si>
  <si>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</si>
  <si>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</si>
  <si>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</si>
  <si>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</si>
  <si>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</si>
  <si>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</si>
  <si>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</si>
  <si>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</si>
  <si>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</si>
  <si>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</si>
  <si>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</si>
  <si>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</si>
  <si>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</si>
  <si>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</si>
  <si>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</si>
  <si>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</si>
  <si>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</si>
  <si>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</si>
  <si>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</si>
  <si>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</si>
  <si>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</si>
  <si>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</si>
  <si>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</si>
  <si>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</si>
  <si>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</si>
  <si>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</si>
  <si>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</si>
  <si>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</si>
  <si>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</si>
  <si>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</si>
  <si>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</si>
  <si>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</si>
  <si>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</si>
  <si>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</si>
  <si>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</si>
  <si>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</si>
  <si>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</si>
  <si>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</si>
  <si>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</si>
  <si>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</si>
  <si>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</si>
  <si>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</si>
  <si>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</si>
  <si>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</si>
  <si>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</si>
  <si>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</si>
  <si>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</si>
  <si>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</si>
  <si>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</si>
  <si>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</si>
  <si>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</si>
  <si>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</si>
  <si>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</si>
  <si>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</si>
  <si>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</si>
  <si>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</si>
  <si>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</si>
  <si>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</si>
  <si>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</si>
  <si>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</si>
  <si>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</si>
  <si>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</si>
  <si>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</si>
  <si>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</si>
  <si>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</si>
  <si>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</si>
  <si>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</si>
  <si>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</si>
  <si>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</si>
  <si>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</si>
  <si>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</si>
  <si>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</si>
  <si>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</si>
  <si>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</si>
  <si>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</si>
  <si>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</si>
  <si>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</si>
  <si>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</si>
  <si>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</si>
  <si>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</si>
  <si>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</si>
  <si>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</si>
  <si>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</si>
  <si>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</si>
  <si>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</si>
  <si>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</si>
  <si>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</si>
  <si>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</si>
  <si>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</si>
  <si>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</si>
  <si>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</si>
  <si>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</si>
  <si>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</si>
  <si>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</si>
  <si>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</si>
  <si>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</si>
  <si>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</si>
  <si>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</si>
  <si>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</si>
  <si>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</si>
  <si>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</si>
  <si>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</si>
  <si>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</si>
  <si>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</si>
  <si>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</si>
  <si>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</si>
  <si>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</si>
  <si>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</si>
  <si>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</si>
  <si>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</si>
  <si>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</si>
  <si>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</si>
  <si>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</si>
  <si>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</si>
  <si>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</si>
  <si>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</si>
  <si>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</si>
  <si>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</si>
  <si>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</si>
  <si>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</si>
  <si>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</si>
  <si>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</si>
  <si>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</si>
  <si>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</si>
  <si>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</si>
  <si>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</si>
  <si>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</si>
  <si>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</si>
  <si>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</si>
  <si>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</si>
  <si>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</si>
  <si>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</si>
  <si>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</si>
  <si>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</si>
  <si>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</si>
  <si>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</si>
  <si>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</si>
  <si>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</si>
  <si>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</si>
  <si>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</si>
  <si>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</si>
  <si>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</si>
  <si>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</si>
  <si>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</si>
  <si>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</si>
  <si>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</si>
  <si>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</si>
  <si>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</si>
  <si>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</si>
  <si>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</si>
  <si>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</si>
  <si>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</si>
  <si>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</si>
  <si>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</si>
  <si>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</si>
  <si>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</si>
  <si>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</si>
  <si>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</si>
  <si>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</si>
  <si>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</si>
  <si>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</si>
  <si>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</si>
  <si>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</si>
  <si>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</si>
  <si>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</si>
  <si>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</si>
  <si>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</si>
  <si>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</si>
  <si>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</si>
  <si>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</si>
  <si>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</si>
  <si>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</si>
  <si>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</si>
  <si>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</si>
  <si>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</si>
  <si>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</si>
  <si>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</si>
  <si>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</si>
  <si>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</si>
  <si>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</si>
  <si>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</si>
  <si>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</si>
  <si>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</si>
  <si>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</si>
  <si>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</si>
  <si>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</si>
  <si>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</si>
  <si>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</si>
  <si>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</si>
  <si>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</si>
  <si>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</si>
  <si>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</si>
  <si>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</si>
  <si>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</si>
  <si>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</si>
  <si>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</si>
  <si>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</si>
  <si>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</si>
  <si>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</si>
  <si>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</si>
  <si>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</si>
  <si>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</si>
  <si>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</si>
  <si>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</si>
  <si>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</si>
  <si>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</si>
  <si>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</si>
  <si>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</si>
  <si>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</si>
  <si>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</si>
  <si>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</si>
  <si>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</si>
  <si>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</si>
  <si>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</si>
  <si>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</si>
  <si>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</si>
  <si>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</si>
  <si>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</si>
  <si>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</si>
  <si>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</si>
  <si>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</si>
  <si>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</si>
  <si>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</si>
  <si>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</si>
  <si>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</si>
  <si>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</si>
  <si>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</si>
  <si>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</si>
  <si>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</si>
  <si>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</si>
  <si>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</si>
  <si>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</si>
  <si>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</si>
  <si>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</si>
  <si>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</si>
  <si>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</si>
  <si>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</si>
  <si>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</si>
  <si>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</si>
  <si>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</si>
  <si>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</si>
  <si>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</si>
  <si>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</si>
  <si>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</si>
  <si>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</si>
  <si>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</si>
  <si>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</si>
  <si>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</si>
  <si>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</si>
  <si>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</si>
  <si>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</si>
  <si>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</si>
  <si>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</si>
  <si>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</si>
  <si>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</si>
  <si>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</si>
  <si>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</si>
  <si>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</si>
  <si>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</si>
  <si>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</si>
  <si>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</si>
  <si>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</si>
  <si>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</si>
  <si>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</si>
  <si>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</si>
  <si>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</si>
  <si>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</si>
  <si>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</si>
  <si>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</si>
  <si>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</si>
  <si>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</si>
  <si>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</si>
  <si>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</si>
  <si>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</si>
  <si>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</si>
  <si>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</si>
  <si>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</si>
  <si>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</si>
  <si>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</si>
  <si>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</si>
  <si>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</si>
  <si>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</si>
  <si>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</si>
  <si>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</si>
  <si>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</si>
  <si>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</si>
  <si>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</si>
  <si>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</si>
  <si>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</si>
  <si>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</si>
  <si>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</si>
  <si>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</si>
  <si>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</si>
  <si>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</si>
  <si>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</si>
  <si>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</si>
  <si>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</si>
  <si>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</si>
  <si>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</si>
  <si>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</si>
  <si>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</si>
  <si>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</si>
  <si>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</si>
  <si>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</si>
  <si>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</si>
  <si>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</si>
  <si>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</si>
  <si>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</si>
  <si>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</si>
  <si>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</si>
  <si>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</si>
  <si>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</si>
  <si>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</si>
  <si>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</si>
  <si>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</si>
  <si>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</si>
  <si>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</si>
  <si>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</si>
  <si>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</si>
  <si>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</si>
  <si>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</si>
  <si>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</si>
  <si>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</si>
  <si>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</si>
  <si>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</si>
  <si>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</si>
  <si>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</si>
  <si>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</si>
  <si>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</si>
  <si>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</si>
  <si>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</si>
  <si>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</si>
  <si>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</si>
  <si>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</si>
  <si>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</si>
  <si>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</si>
  <si>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</si>
  <si>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</si>
  <si>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</si>
  <si>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</si>
  <si>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</si>
  <si>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</si>
  <si>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</si>
  <si>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</si>
  <si>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</si>
  <si>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</si>
  <si>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</si>
  <si>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</si>
  <si>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</si>
  <si>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</si>
  <si>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</si>
  <si>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</si>
  <si>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</si>
  <si>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</si>
  <si>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</si>
  <si>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</si>
  <si>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</si>
  <si>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</si>
  <si>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</si>
  <si>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</si>
  <si>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</si>
  <si>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</si>
  <si>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</si>
  <si>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</si>
  <si>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</si>
  <si>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</si>
  <si>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</si>
  <si>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</si>
  <si>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</si>
  <si>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</si>
  <si>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</si>
  <si>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</si>
  <si>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</si>
  <si>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</si>
  <si>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</si>
  <si>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</si>
  <si>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</si>
  <si>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</si>
  <si>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</si>
  <si>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</si>
  <si>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</si>
  <si>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</si>
  <si>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</si>
  <si>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</si>
  <si>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</si>
  <si>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</si>
  <si>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</si>
  <si>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</si>
  <si>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</si>
  <si>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</si>
  <si>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</si>
  <si>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</si>
  <si>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</si>
  <si>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</si>
  <si>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</si>
  <si>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</si>
  <si>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</si>
  <si>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</si>
  <si>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</si>
  <si>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</si>
  <si>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</si>
  <si>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</si>
  <si>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</si>
  <si>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</si>
  <si>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</si>
  <si>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</si>
  <si>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</si>
  <si>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</si>
  <si>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</si>
  <si>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</si>
  <si>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</si>
  <si>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</si>
  <si>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</si>
  <si>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</si>
  <si>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</si>
  <si>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</si>
  <si>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</si>
  <si>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</si>
  <si>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</si>
  <si>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</si>
  <si>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</si>
  <si>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</si>
  <si>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</si>
  <si>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</si>
  <si>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</si>
  <si>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</si>
  <si>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</si>
  <si>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</si>
  <si>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</si>
  <si>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</si>
  <si>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</si>
  <si>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</si>
  <si>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</si>
  <si>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</si>
  <si>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</si>
  <si>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</si>
  <si>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</si>
  <si>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</si>
  <si>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</si>
  <si>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</si>
  <si>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</si>
  <si>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</si>
  <si>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</si>
  <si>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</si>
  <si>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</si>
  <si>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</si>
  <si>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</si>
  <si>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</si>
  <si>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</si>
  <si>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</si>
  <si>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</si>
  <si>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</si>
  <si>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</si>
  <si>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</si>
  <si>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</si>
  <si>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</si>
  <si>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</si>
  <si>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</si>
  <si>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</si>
  <si>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</si>
  <si>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</si>
  <si>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</si>
  <si>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</si>
  <si>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</si>
  <si>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</si>
  <si>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</si>
  <si>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</si>
  <si>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</si>
  <si>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</si>
  <si>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</si>
  <si>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</si>
  <si>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</si>
  <si>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</si>
  <si>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</si>
  <si>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</si>
  <si>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</si>
  <si>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</si>
  <si>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</si>
  <si>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</si>
  <si>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</si>
  <si>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</si>
  <si>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</si>
  <si>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</si>
  <si>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</si>
  <si>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</si>
  <si>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</si>
  <si>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</si>
  <si>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</si>
  <si>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</si>
  <si>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</si>
  <si>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</si>
  <si>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</si>
  <si>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</si>
  <si>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</si>
  <si>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</si>
  <si>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</si>
  <si>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</si>
  <si>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</si>
  <si>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</si>
  <si>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</si>
  <si>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</si>
  <si>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</si>
  <si>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</si>
  <si>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</si>
  <si>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</si>
  <si>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</si>
  <si>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</si>
  <si>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</si>
  <si>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</si>
  <si>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</si>
  <si>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</si>
  <si>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</si>
  <si>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</si>
  <si>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</si>
  <si>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</si>
  <si>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</si>
  <si>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</si>
  <si>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</si>
  <si>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</si>
  <si>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</si>
  <si>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</si>
  <si>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</si>
  <si>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</si>
  <si>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</si>
  <si>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</si>
  <si>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</si>
  <si>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</si>
  <si>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</si>
  <si>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</si>
  <si>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</si>
  <si>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</si>
  <si>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</si>
  <si>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</si>
  <si>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</si>
  <si>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</si>
  <si>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</si>
  <si>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</si>
  <si>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</si>
  <si>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</si>
  <si>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</si>
  <si>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</si>
  <si>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</si>
  <si>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</si>
  <si>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</si>
  <si>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</si>
  <si>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</si>
  <si>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</si>
  <si>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</si>
  <si>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</si>
  <si>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</si>
  <si>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</si>
  <si>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</si>
  <si>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</si>
  <si>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</si>
  <si>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</si>
  <si>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</si>
  <si>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</si>
  <si>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</si>
  <si>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</si>
  <si>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</si>
  <si>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</si>
  <si>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</si>
  <si>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</si>
  <si>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</si>
  <si>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</si>
  <si>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</si>
  <si>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</si>
  <si>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</si>
  <si>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</si>
  <si>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</si>
  <si>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</si>
  <si>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</si>
  <si>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</si>
  <si>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</si>
  <si>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</si>
  <si>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</si>
  <si>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</si>
  <si>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</si>
  <si>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</si>
  <si>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</si>
  <si>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</si>
  <si>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</si>
  <si>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</si>
  <si>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</si>
  <si>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</si>
  <si>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</si>
  <si>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</si>
  <si>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</si>
  <si>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</si>
  <si>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</si>
  <si>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</si>
  <si>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</si>
  <si>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</si>
  <si>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</si>
  <si>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</si>
  <si>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</si>
  <si>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</si>
  <si>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</si>
  <si>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</si>
  <si>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</si>
  <si>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</si>
  <si>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</si>
  <si>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</si>
  <si>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</si>
  <si>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</si>
  <si>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</si>
  <si>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</si>
  <si>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</si>
  <si>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</si>
  <si>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</si>
  <si>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</si>
  <si>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</si>
  <si>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</si>
  <si>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</si>
  <si>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</si>
  <si>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</si>
  <si>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</si>
  <si>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</si>
  <si>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</si>
  <si>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</si>
  <si>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</si>
  <si>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</si>
  <si>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</si>
  <si>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</si>
  <si>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</si>
  <si>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</si>
  <si>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</si>
  <si>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</si>
  <si>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</si>
  <si>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</si>
  <si>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</si>
  <si>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</si>
  <si>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</si>
  <si>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</si>
  <si>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</si>
  <si>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</si>
  <si>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</si>
  <si>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</si>
  <si>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</si>
  <si>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</si>
  <si>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</si>
  <si>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</si>
  <si>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</si>
  <si>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</si>
  <si>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</si>
  <si>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</si>
  <si>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</si>
  <si>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</si>
  <si>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</si>
  <si>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</si>
  <si>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</si>
  <si>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</si>
  <si>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</si>
  <si>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</si>
  <si>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</si>
  <si>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</si>
  <si>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</si>
  <si>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</si>
  <si>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</si>
  <si>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</si>
  <si>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</si>
  <si>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</si>
  <si>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</si>
  <si>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</si>
  <si>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</si>
  <si>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</si>
  <si>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</si>
  <si>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</si>
  <si>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</si>
  <si>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</si>
  <si>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</si>
  <si>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</si>
  <si>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</si>
  <si>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</si>
  <si>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</si>
  <si>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</si>
  <si>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</si>
  <si>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</si>
  <si>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</si>
  <si>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</si>
  <si>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</si>
  <si>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</si>
  <si>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</si>
  <si>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</si>
  <si>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</si>
  <si>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</si>
  <si>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</si>
  <si>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</si>
  <si>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</si>
  <si>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</si>
  <si>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</si>
  <si>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</si>
  <si>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</si>
  <si>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</si>
  <si>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</si>
  <si>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</si>
  <si>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</si>
  <si>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</si>
  <si>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</si>
  <si>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</si>
  <si>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</si>
  <si>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</si>
  <si>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</si>
  <si>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</si>
  <si>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</si>
  <si>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</si>
  <si>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</si>
  <si>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</si>
  <si>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</si>
  <si>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</si>
  <si>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</si>
  <si>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</si>
  <si>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</si>
  <si>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</si>
  <si>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</si>
  <si>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</si>
  <si>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</si>
  <si>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</si>
  <si>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</si>
  <si>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</si>
  <si>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</si>
  <si>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</si>
  <si>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</si>
  <si>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</si>
  <si>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</si>
  <si>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</si>
  <si>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</si>
  <si>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</si>
  <si>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</si>
  <si>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</si>
  <si>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</si>
  <si>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</si>
  <si>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</si>
  <si>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</si>
  <si>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</si>
  <si>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</si>
  <si>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</si>
  <si>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</si>
  <si>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</si>
  <si>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</si>
  <si>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</si>
  <si>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</si>
  <si>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</si>
  <si>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</si>
  <si>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</si>
  <si>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</si>
  <si>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</si>
  <si>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</si>
  <si>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</si>
  <si>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</si>
  <si>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</si>
  <si>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</si>
  <si>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</si>
  <si>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</si>
  <si>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</si>
  <si>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</si>
  <si>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</si>
  <si>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</si>
  <si>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</si>
  <si>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</si>
  <si>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</si>
  <si>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</si>
  <si>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</si>
  <si>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</si>
  <si>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</si>
  <si>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</si>
  <si>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</si>
  <si>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</si>
  <si>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</si>
  <si>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</si>
  <si>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</si>
  <si>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</si>
  <si>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</si>
  <si>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</si>
  <si>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</si>
  <si>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</si>
  <si>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</si>
  <si>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</si>
  <si>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</si>
  <si>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</si>
  <si>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</si>
  <si>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</si>
  <si>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</si>
  <si>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</si>
  <si>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</si>
  <si>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</si>
  <si>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</si>
  <si>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</si>
  <si>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</si>
  <si>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</si>
  <si>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</si>
  <si>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</si>
  <si>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</si>
  <si>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</si>
  <si>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</si>
  <si>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</si>
  <si>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</si>
  <si>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</si>
  <si>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</si>
  <si>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</si>
  <si>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</si>
  <si>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</si>
  <si>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</si>
  <si>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</si>
  <si>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</si>
  <si>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</si>
  <si>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</si>
  <si>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</si>
  <si>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</si>
  <si>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</si>
  <si>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</si>
  <si>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</si>
  <si>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</si>
  <si>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</si>
  <si>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</si>
  <si>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</si>
  <si>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</si>
  <si>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</si>
  <si>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</si>
  <si>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</si>
  <si>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</si>
  <si>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</si>
  <si>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</si>
  <si>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</si>
  <si>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</si>
  <si>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</si>
  <si>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</si>
  <si>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</si>
  <si>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</si>
  <si>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</si>
  <si>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</si>
  <si>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</si>
  <si>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</si>
  <si>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</si>
  <si>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</si>
  <si>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</si>
  <si>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</si>
  <si>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</si>
  <si>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</si>
  <si>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</si>
  <si>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</si>
  <si>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</si>
  <si>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</si>
  <si>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</si>
  <si>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</si>
  <si>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</si>
  <si>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</si>
  <si>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</si>
  <si>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</si>
  <si>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</si>
  <si>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</si>
  <si>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</si>
  <si>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</si>
  <si>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</si>
  <si>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</si>
  <si>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</si>
  <si>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</si>
  <si>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</si>
  <si>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</si>
  <si>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</si>
  <si>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</si>
  <si>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</si>
  <si>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</si>
  <si>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</si>
  <si>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</si>
  <si>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</si>
  <si>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</si>
  <si>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</si>
  <si>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</si>
  <si>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</si>
  <si>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</si>
  <si>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</si>
  <si>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</si>
  <si>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</si>
  <si>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</si>
  <si>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</si>
  <si>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</si>
  <si>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</si>
  <si>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</si>
  <si>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</si>
  <si>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</si>
  <si>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</si>
  <si>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</si>
  <si>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</si>
  <si>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</si>
  <si>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</si>
  <si>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</si>
  <si>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</si>
  <si>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</si>
  <si>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</si>
  <si>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</si>
  <si>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</si>
  <si>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</si>
  <si>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</si>
  <si>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</si>
  <si>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</si>
  <si>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</si>
  <si>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</si>
  <si>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</si>
  <si>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</si>
  <si>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</si>
  <si>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</si>
  <si>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</si>
  <si>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</si>
  <si>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</si>
  <si>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</si>
  <si>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</si>
  <si>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</si>
  <si>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</si>
  <si>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</si>
  <si>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</si>
  <si>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</si>
  <si>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</si>
  <si>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</si>
  <si>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</si>
  <si>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</si>
  <si>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</si>
  <si>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</si>
  <si>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</si>
  <si>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</si>
  <si>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</si>
  <si>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</si>
  <si>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</si>
  <si>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</si>
  <si>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</si>
  <si>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</si>
  <si>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</si>
  <si>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</si>
  <si>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</si>
  <si>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</si>
  <si>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</si>
  <si>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</si>
  <si>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</si>
  <si>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</si>
  <si>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</si>
  <si>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</si>
  <si>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</si>
  <si>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</si>
  <si>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</si>
  <si>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</si>
  <si>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</si>
  <si>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</si>
  <si>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</si>
  <si>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</si>
  <si>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</si>
  <si>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</si>
  <si>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</si>
  <si>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</si>
  <si>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</si>
  <si>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</si>
  <si>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</si>
  <si>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</si>
  <si>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</si>
  <si>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</si>
  <si>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</si>
  <si>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</si>
  <si>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</si>
  <si>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</si>
  <si>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</si>
  <si>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</si>
  <si>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</si>
  <si>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</si>
  <si>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</si>
  <si>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</si>
  <si>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</si>
  <si>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</si>
  <si>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</si>
  <si>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</si>
  <si>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</si>
  <si>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</si>
  <si>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</si>
  <si>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</si>
  <si>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</si>
  <si>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</si>
  <si>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</si>
  <si>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</si>
  <si>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</si>
  <si>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</si>
  <si>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</si>
  <si>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</si>
  <si>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</si>
  <si>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</si>
  <si>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</si>
  <si>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</si>
  <si>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</si>
  <si>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</si>
  <si>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</si>
  <si>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</si>
  <si>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</si>
  <si>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</si>
  <si>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</si>
  <si>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</si>
  <si>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</si>
  <si>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</si>
  <si>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</si>
  <si>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</si>
  <si>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</si>
  <si>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</si>
  <si>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</si>
  <si>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</si>
  <si>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</si>
  <si>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</si>
  <si>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</si>
  <si>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</si>
  <si>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</si>
  <si>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</si>
  <si>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</si>
  <si>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</si>
  <si>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</si>
  <si>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</si>
  <si>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</si>
  <si>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</si>
  <si>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</si>
  <si>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</si>
  <si>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</si>
  <si>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</si>
  <si>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</si>
  <si>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</si>
  <si>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</si>
  <si>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</si>
  <si>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</si>
  <si>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</si>
  <si>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</si>
  <si>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</si>
  <si>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</si>
  <si>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</si>
  <si>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</si>
  <si>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</si>
  <si>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</si>
  <si>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</si>
  <si>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</si>
  <si>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</si>
  <si>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</si>
  <si>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</si>
  <si>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</si>
  <si>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</si>
  <si>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</si>
  <si>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</si>
  <si>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</si>
  <si>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</si>
  <si>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</si>
  <si>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</si>
  <si>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</si>
  <si>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</si>
  <si>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</si>
  <si>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</si>
  <si>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</si>
  <si>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</si>
  <si>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</si>
  <si>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</si>
  <si>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</si>
  <si>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</si>
  <si>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</si>
  <si>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</si>
  <si>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</si>
  <si>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</si>
  <si>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</si>
  <si>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</si>
  <si>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</si>
  <si>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</si>
  <si>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</si>
  <si>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</si>
  <si>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</si>
  <si>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</si>
  <si>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</si>
  <si>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</si>
  <si>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</si>
  <si>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</si>
  <si>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</si>
  <si>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</si>
  <si>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</si>
  <si>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</si>
  <si>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</si>
  <si>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</si>
  <si>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</si>
  <si>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</si>
  <si>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</si>
  <si>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</si>
  <si>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</si>
  <si>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</si>
  <si>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</si>
  <si>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</si>
  <si>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</si>
  <si>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</si>
  <si>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</si>
  <si>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</si>
  <si>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</si>
  <si>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</si>
  <si>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</si>
  <si>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</si>
  <si>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</si>
  <si>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</si>
  <si>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</si>
  <si>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</si>
  <si>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</si>
  <si>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</si>
  <si>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</si>
  <si>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</si>
  <si>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</si>
  <si>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</si>
  <si>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</si>
  <si>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</si>
  <si>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</si>
  <si>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</si>
  <si>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</si>
  <si>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</si>
  <si>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</si>
  <si>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</si>
  <si>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</si>
  <si>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</si>
  <si>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</si>
  <si>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</si>
  <si>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</si>
  <si>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</si>
  <si>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</si>
  <si>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</si>
  <si>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</si>
  <si>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</si>
  <si>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</si>
  <si>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</si>
  <si>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</si>
  <si>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</si>
  <si>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</si>
  <si>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</si>
  <si>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</si>
  <si>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</si>
  <si>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</si>
  <si>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</si>
  <si>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</si>
  <si>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</si>
  <si>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</si>
  <si>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</si>
  <si>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</si>
  <si>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</si>
  <si>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</si>
  <si>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</si>
  <si>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</si>
  <si>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</si>
  <si>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</si>
  <si>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</si>
  <si>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</si>
  <si>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</si>
  <si>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</si>
  <si>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</si>
  <si>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</si>
  <si>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</si>
  <si>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</si>
  <si>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</si>
  <si>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</si>
  <si>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</si>
  <si>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</si>
  <si>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</si>
  <si>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</si>
  <si>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</si>
  <si>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</si>
  <si>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</si>
  <si>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</si>
  <si>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</si>
  <si>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</si>
  <si>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</si>
  <si>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</si>
  <si>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</si>
  <si>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</si>
  <si>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</si>
  <si>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</si>
  <si>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</si>
  <si>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</si>
  <si>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</si>
  <si>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</si>
  <si>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</si>
  <si>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</si>
  <si>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</si>
  <si>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</si>
  <si>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</si>
  <si>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</si>
  <si>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</si>
  <si>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</si>
  <si>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</si>
  <si>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</si>
  <si>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</si>
  <si>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</si>
  <si>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</si>
  <si>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</si>
  <si>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</si>
  <si>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</si>
  <si>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</si>
  <si>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</si>
  <si>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</si>
  <si>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</si>
  <si>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</si>
  <si>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</si>
  <si>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</si>
  <si>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</si>
  <si>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</si>
  <si>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</si>
  <si>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</si>
  <si>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</si>
  <si>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</si>
  <si>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</si>
  <si>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</si>
  <si>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</si>
  <si>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</si>
  <si>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</si>
  <si>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</si>
  <si>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</si>
  <si>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</si>
  <si>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</si>
  <si>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</si>
  <si>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</si>
  <si>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</si>
  <si>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</si>
  <si>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</si>
  <si>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</si>
  <si>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</si>
  <si>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</si>
  <si>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</si>
  <si>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</si>
  <si>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</si>
  <si>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</si>
  <si>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</si>
  <si>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</si>
  <si>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</si>
  <si>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</si>
  <si>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</si>
  <si>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</si>
  <si>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</si>
  <si>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</si>
  <si>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</si>
  <si>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</si>
  <si>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</si>
  <si>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</si>
  <si>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</si>
  <si>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</si>
  <si>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</si>
  <si>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</si>
  <si>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</si>
  <si>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</si>
  <si>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</si>
  <si>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</si>
  <si>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</si>
  <si>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</si>
  <si>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</si>
  <si>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</si>
  <si>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</si>
  <si>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</si>
  <si>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</si>
  <si>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</si>
  <si>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</si>
  <si>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</si>
  <si>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</si>
  <si>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</si>
  <si>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</si>
  <si>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</si>
  <si>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</si>
  <si>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</si>
  <si>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</si>
  <si>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</si>
  <si>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</si>
  <si>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</si>
  <si>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</si>
  <si>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</si>
  <si>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</si>
  <si>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</si>
  <si>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</si>
  <si>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</si>
  <si>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</si>
  <si>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</si>
  <si>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</si>
  <si>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</si>
  <si>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</si>
  <si>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</si>
  <si>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</si>
  <si>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</si>
  <si>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</si>
  <si>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</si>
  <si>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</si>
  <si>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</si>
  <si>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</si>
  <si>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</si>
  <si>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</si>
  <si>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</si>
  <si>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</si>
  <si>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</si>
  <si>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</si>
  <si>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</si>
  <si>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</si>
  <si>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</si>
  <si>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</si>
  <si>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</si>
  <si>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</si>
  <si>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</si>
  <si>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</si>
  <si>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</si>
  <si>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</si>
  <si>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</si>
  <si>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</si>
  <si>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</si>
  <si>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</si>
  <si>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</si>
  <si>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</si>
  <si>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</si>
  <si>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</si>
  <si>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</si>
  <si>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</si>
  <si>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</si>
  <si>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</si>
  <si>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</si>
  <si>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</si>
  <si>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</si>
  <si>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</si>
  <si>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</si>
  <si>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</si>
  <si>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</si>
  <si>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</si>
  <si>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</si>
  <si>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</si>
  <si>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</si>
  <si>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</si>
  <si>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</si>
  <si>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</si>
  <si>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</si>
  <si>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</si>
  <si>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</si>
  <si>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</si>
  <si>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</si>
  <si>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</si>
  <si>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</si>
  <si>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</si>
  <si>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</si>
  <si>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</si>
  <si>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</si>
  <si>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</si>
  <si>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</si>
  <si>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</si>
  <si>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</si>
  <si>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</si>
  <si>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</si>
  <si>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</si>
  <si>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</si>
  <si>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</si>
  <si>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</si>
  <si>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</si>
  <si>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</si>
  <si>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</si>
  <si>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</si>
  <si>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</si>
  <si>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</si>
  <si>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</si>
  <si>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</si>
  <si>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</si>
  <si>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</si>
  <si>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</si>
  <si>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</si>
  <si>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</si>
  <si>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</si>
  <si>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</si>
  <si>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</si>
  <si>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</si>
  <si>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</si>
  <si>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</si>
  <si>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</si>
  <si>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</si>
  <si>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</si>
  <si>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</si>
  <si>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</si>
  <si>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</si>
  <si>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</si>
  <si>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</si>
  <si>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</si>
  <si>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</si>
  <si>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</si>
  <si>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</si>
  <si>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</si>
  <si>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</si>
  <si>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</si>
  <si>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</si>
  <si>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</si>
  <si>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</si>
  <si>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</si>
  <si>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</si>
  <si>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</si>
  <si>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</si>
  <si>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</si>
  <si>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</si>
  <si>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</si>
  <si>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</si>
  <si>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</si>
  <si>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</si>
  <si>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</si>
  <si>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</si>
  <si>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</si>
  <si>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</si>
  <si>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</si>
  <si>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</si>
  <si>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</si>
  <si>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</si>
  <si>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</si>
  <si>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</si>
  <si>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</si>
  <si>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</si>
  <si>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</si>
  <si>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</si>
  <si>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</si>
  <si>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</si>
  <si>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</si>
  <si>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</si>
  <si>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</si>
  <si>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</si>
  <si>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</si>
  <si>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</si>
  <si>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</si>
  <si>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</si>
  <si>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</si>
  <si>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</si>
  <si>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</si>
  <si>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</si>
  <si>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</si>
  <si>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</si>
  <si>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</si>
  <si>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</si>
  <si>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</si>
  <si>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</si>
  <si>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</si>
  <si>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</si>
  <si>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</si>
  <si>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</si>
  <si>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</si>
  <si>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</si>
  <si>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</si>
  <si>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</si>
  <si>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</si>
  <si>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</si>
  <si>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</si>
  <si>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</si>
  <si>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</si>
  <si>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</si>
  <si>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</si>
  <si>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</si>
  <si>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</si>
  <si>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</si>
  <si>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</si>
  <si>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</si>
  <si>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</si>
  <si>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</si>
  <si>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</si>
  <si>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</si>
  <si>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</si>
  <si>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</si>
  <si>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</si>
  <si>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</si>
  <si>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</si>
  <si>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</si>
  <si>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</si>
  <si>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</si>
  <si>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</si>
  <si>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</si>
  <si>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</si>
  <si>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</si>
  <si>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</si>
  <si>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</si>
  <si>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</si>
  <si>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</si>
  <si>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</si>
  <si>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</si>
  <si>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</si>
  <si>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</si>
  <si>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</si>
  <si>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</si>
  <si>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</si>
  <si>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</si>
  <si>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</si>
  <si>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</si>
  <si>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</si>
  <si>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</si>
  <si>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</si>
  <si>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</si>
  <si>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</si>
  <si>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</si>
  <si>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</si>
  <si>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</si>
  <si>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</si>
  <si>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</si>
  <si>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</si>
  <si>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</si>
  <si>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</si>
  <si>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</si>
  <si>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</si>
  <si>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</si>
  <si>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</si>
  <si>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</si>
  <si>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</si>
  <si>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</si>
  <si>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</si>
  <si>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</si>
  <si>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</si>
  <si>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</si>
  <si>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</si>
  <si>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</si>
  <si>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</si>
  <si>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</si>
  <si>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</si>
  <si>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</si>
  <si>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</si>
  <si>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</si>
  <si>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</si>
  <si>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</si>
  <si>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</si>
  <si>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</si>
  <si>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</si>
  <si>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</si>
  <si>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</si>
  <si>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</si>
  <si>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</si>
  <si>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</si>
  <si>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</si>
  <si>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</si>
  <si>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</si>
  <si>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</si>
  <si>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</si>
  <si>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</si>
  <si>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</si>
  <si>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</si>
  <si>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</si>
  <si>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</si>
  <si>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</si>
  <si>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</si>
  <si>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</si>
  <si>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</si>
  <si>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</si>
  <si>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</si>
  <si>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</si>
  <si>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</si>
  <si>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</si>
  <si>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</si>
  <si>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</si>
  <si>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</si>
  <si>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</si>
  <si>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</si>
  <si>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</si>
  <si>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</si>
  <si>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</si>
  <si>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</si>
  <si>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</si>
  <si>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</si>
  <si>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</si>
  <si>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</si>
  <si>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</si>
  <si>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</si>
  <si>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</si>
  <si>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</si>
  <si>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</si>
  <si>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</si>
  <si>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</si>
  <si>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</si>
  <si>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</si>
  <si>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</si>
  <si>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</si>
  <si>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</si>
  <si>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</si>
  <si>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</si>
  <si>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</si>
  <si>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</si>
  <si>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</si>
  <si>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</si>
  <si>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</si>
  <si>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</si>
  <si>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</si>
  <si>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</si>
  <si>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</si>
  <si>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</si>
  <si>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</si>
  <si>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</si>
  <si>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</si>
  <si>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</si>
  <si>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</si>
  <si>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</si>
  <si>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</si>
  <si>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</si>
  <si>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</si>
  <si>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</si>
  <si>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</si>
  <si>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</si>
  <si>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</si>
  <si>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</si>
  <si>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</si>
  <si>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</si>
  <si>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</si>
  <si>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</si>
  <si>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</si>
  <si>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</si>
  <si>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</si>
  <si>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</si>
  <si>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</si>
  <si>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</si>
  <si>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</si>
  <si>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</si>
  <si>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</si>
  <si>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</si>
  <si>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</si>
  <si>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</si>
  <si>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</si>
  <si>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</si>
  <si>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</si>
  <si>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</si>
  <si>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</si>
  <si>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</si>
  <si>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</si>
  <si>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</si>
  <si>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</si>
  <si>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</si>
  <si>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</si>
  <si>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</si>
  <si>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</si>
  <si>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</si>
  <si>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</si>
  <si>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</si>
  <si>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</si>
  <si>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</si>
  <si>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</si>
  <si>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</si>
  <si>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</si>
  <si>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</si>
  <si>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</si>
  <si>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</si>
  <si>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</si>
  <si>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</si>
  <si>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</si>
  <si>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</si>
  <si>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</si>
  <si>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</si>
  <si>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</si>
  <si>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</si>
  <si>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</si>
  <si>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</si>
  <si>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</si>
  <si>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</si>
  <si>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</si>
  <si>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</si>
  <si>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</si>
  <si>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</si>
  <si>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</si>
  <si>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</si>
  <si>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</si>
  <si>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</si>
  <si>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</si>
  <si>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</si>
  <si>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</si>
  <si>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</si>
  <si>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</si>
  <si>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</si>
  <si>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</si>
  <si>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</si>
  <si>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</si>
  <si>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</si>
  <si>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</si>
  <si>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</si>
  <si>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</si>
  <si>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</si>
  <si>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</si>
  <si>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</si>
  <si>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</si>
  <si>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</si>
  <si>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</si>
  <si>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</si>
  <si>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</si>
  <si>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</si>
  <si>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</si>
  <si>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</si>
  <si>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</si>
  <si>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</si>
  <si>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</si>
  <si>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</si>
  <si>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</si>
  <si>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</si>
  <si>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</si>
  <si>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</si>
  <si>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</si>
  <si>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</si>
  <si>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</si>
  <si>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</si>
  <si>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</si>
  <si>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</si>
  <si>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</si>
  <si>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</si>
  <si>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</si>
  <si>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</si>
  <si>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</si>
  <si>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</si>
  <si>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</si>
  <si>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</si>
  <si>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</si>
  <si>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</si>
  <si>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</si>
  <si>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</si>
  <si>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</si>
  <si>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</si>
  <si>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</si>
  <si>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</si>
  <si>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</si>
  <si>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</si>
  <si>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</si>
  <si>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</si>
  <si>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</si>
  <si>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</si>
  <si>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</si>
  <si>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</si>
  <si>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</si>
  <si>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</si>
  <si>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</si>
  <si>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</si>
  <si>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</si>
  <si>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</si>
  <si>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</si>
  <si>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</si>
  <si>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</si>
  <si>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</si>
  <si>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</si>
  <si>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</si>
  <si>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</si>
  <si>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</si>
  <si>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</si>
  <si>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</si>
  <si>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</si>
  <si>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</si>
  <si>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</si>
  <si>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</si>
  <si>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</si>
  <si>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</si>
  <si>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</si>
  <si>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</si>
  <si>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</si>
  <si>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</si>
  <si>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</si>
  <si>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</si>
  <si>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</si>
  <si>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</si>
  <si>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</si>
  <si>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</si>
  <si>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</si>
  <si>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</si>
  <si>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</si>
  <si>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</si>
  <si>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</si>
  <si>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</si>
  <si>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</si>
  <si>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</si>
  <si>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</si>
  <si>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</si>
  <si>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</si>
  <si>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</si>
  <si>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</si>
  <si>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</si>
  <si>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</si>
  <si>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</si>
  <si>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</si>
  <si>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</si>
  <si>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</si>
  <si>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</si>
  <si>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</si>
  <si>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</si>
  <si>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</si>
  <si>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</si>
  <si>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</si>
  <si>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</si>
  <si>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</si>
  <si>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</si>
  <si>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</si>
  <si>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</si>
  <si>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</si>
  <si>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</si>
  <si>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</si>
  <si>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</si>
  <si>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</si>
  <si>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</si>
  <si>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</si>
  <si>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</si>
  <si>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</si>
  <si>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</si>
  <si>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</si>
  <si>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</si>
  <si>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</si>
  <si>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</si>
  <si>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</si>
  <si>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</si>
  <si>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</si>
  <si>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</si>
  <si>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</si>
  <si>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</si>
  <si>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</si>
  <si>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</si>
  <si>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</si>
  <si>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</si>
  <si>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</si>
  <si>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</si>
  <si>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</si>
  <si>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</si>
  <si>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</si>
  <si>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</si>
  <si>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</si>
  <si>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</si>
  <si>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</si>
  <si>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</si>
  <si>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</si>
  <si>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</si>
  <si>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</si>
  <si>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</si>
  <si>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</si>
  <si>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</si>
  <si>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</si>
  <si>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</si>
  <si>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</si>
  <si>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</si>
  <si>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</si>
  <si>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</si>
  <si>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</si>
  <si>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</si>
  <si>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</si>
  <si>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</si>
  <si>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</si>
  <si>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</si>
  <si>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</si>
  <si>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</si>
  <si>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</si>
  <si>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</si>
  <si>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</si>
  <si>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</si>
  <si>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</si>
  <si>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</si>
  <si>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</si>
  <si>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</si>
  <si>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</si>
  <si>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</si>
  <si>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</si>
  <si>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</si>
  <si>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</si>
  <si>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</si>
  <si>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</si>
  <si>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</si>
  <si>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</si>
  <si>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</si>
  <si>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</si>
  <si>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</si>
  <si>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</si>
  <si>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</si>
  <si>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</si>
  <si>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</si>
  <si>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</si>
  <si>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</si>
  <si>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</si>
  <si>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</si>
  <si>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</si>
  <si>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</si>
  <si>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</si>
  <si>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</si>
  <si>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</si>
  <si>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</si>
  <si>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</si>
  <si>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</si>
  <si>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</si>
  <si>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</si>
  <si>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</si>
  <si>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</si>
  <si>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</si>
  <si>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</si>
  <si>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</si>
  <si>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</si>
  <si>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</si>
  <si>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</si>
  <si>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</si>
  <si>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</si>
  <si>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</si>
  <si>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</si>
  <si>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</si>
  <si>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</si>
  <si>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</si>
  <si>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</si>
  <si>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</si>
  <si>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</si>
  <si>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</si>
  <si>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</si>
  <si>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</si>
  <si>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</si>
  <si>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</si>
  <si>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</si>
  <si>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</si>
  <si>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</si>
  <si>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</si>
  <si>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</si>
  <si>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</si>
  <si>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</si>
  <si>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</si>
  <si>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</si>
  <si>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</si>
  <si>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</si>
  <si>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</si>
  <si>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</si>
  <si>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</si>
  <si>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</si>
  <si>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</si>
  <si>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</si>
  <si>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</si>
  <si>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</si>
  <si>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</si>
  <si>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</si>
  <si>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</si>
  <si>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</si>
  <si>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</si>
  <si>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</si>
  <si>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</si>
  <si>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</si>
  <si>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</si>
  <si>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</si>
  <si>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</si>
  <si>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</si>
  <si>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</si>
  <si>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</si>
  <si>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</si>
  <si>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</si>
  <si>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</si>
  <si>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</si>
  <si>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</si>
  <si>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</si>
  <si>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</si>
  <si>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</si>
  <si>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</si>
  <si>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</si>
  <si>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</si>
  <si>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</si>
  <si>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</si>
  <si>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</si>
  <si>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</si>
  <si>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</si>
  <si>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</si>
  <si>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</si>
  <si>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</si>
  <si>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</si>
  <si>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</si>
  <si>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</si>
  <si>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</si>
  <si>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</si>
  <si>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</si>
  <si>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</si>
  <si>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</si>
  <si>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</si>
  <si>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</si>
  <si>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</si>
  <si>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</si>
  <si>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</si>
  <si>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</si>
  <si>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</si>
  <si>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</si>
  <si>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</si>
  <si>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</si>
  <si>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</si>
  <si>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</si>
  <si>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</si>
  <si>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</si>
  <si>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</si>
  <si>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</si>
  <si>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</si>
  <si>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</si>
  <si>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</si>
  <si>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</si>
  <si>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</si>
  <si>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</si>
  <si>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</si>
  <si>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</si>
  <si>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</si>
  <si>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</si>
  <si>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</si>
  <si>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</si>
  <si>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</si>
  <si>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</si>
  <si>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</si>
  <si>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</si>
  <si>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</si>
  <si>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</si>
  <si>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</si>
  <si>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</si>
  <si>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</si>
  <si>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</si>
  <si>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</si>
  <si>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</si>
  <si>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</si>
  <si>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</si>
  <si>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</si>
  <si>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</si>
  <si>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</si>
  <si>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</si>
  <si>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</si>
  <si>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</si>
  <si>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</si>
  <si>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</si>
  <si>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</si>
  <si>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</si>
  <si>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</si>
  <si>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</si>
  <si>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</si>
  <si>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</si>
  <si>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</si>
  <si>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</si>
  <si>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</si>
  <si>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</si>
  <si>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</si>
  <si>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</si>
  <si>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</si>
  <si>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</si>
  <si>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</si>
  <si>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</si>
  <si>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</si>
  <si>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</si>
  <si>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</si>
  <si>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</si>
  <si>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</si>
  <si>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</si>
  <si>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</si>
  <si>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</si>
  <si>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</si>
  <si>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</si>
  <si>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</si>
  <si>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</si>
  <si>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</si>
  <si>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</si>
  <si>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</si>
  <si>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</si>
  <si>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</si>
  <si>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</si>
  <si>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</si>
  <si>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</si>
  <si>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</si>
  <si>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</si>
  <si>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</si>
  <si>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</si>
  <si>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</si>
  <si>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</si>
  <si>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</si>
  <si>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</si>
  <si>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</si>
  <si>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</si>
  <si>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</si>
  <si>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</si>
  <si>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</si>
  <si>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</si>
  <si>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</si>
  <si>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</si>
  <si>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</si>
  <si>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</si>
  <si>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</si>
  <si>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</si>
  <si>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</si>
  <si>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</si>
  <si>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</si>
  <si>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</si>
  <si>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</si>
  <si>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</si>
  <si>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</si>
  <si>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</si>
  <si>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</si>
  <si>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</si>
  <si>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</si>
  <si>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</si>
  <si>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</si>
  <si>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</si>
  <si>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</si>
  <si>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</si>
  <si>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</si>
  <si>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</si>
  <si>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</si>
  <si>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</si>
  <si>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</si>
  <si>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</si>
  <si>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</si>
  <si>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</si>
  <si>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</si>
  <si>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</si>
  <si>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</si>
  <si>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</si>
  <si>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</si>
  <si>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</si>
  <si>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</si>
  <si>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</si>
  <si>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</si>
  <si>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</si>
  <si>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</si>
  <si>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</si>
  <si>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</si>
  <si>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</si>
  <si>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</si>
  <si>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</si>
  <si>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</si>
  <si>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</si>
  <si>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</si>
  <si>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</si>
  <si>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</si>
  <si>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</si>
  <si>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</si>
  <si>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</si>
  <si>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</si>
  <si>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</si>
  <si>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</si>
  <si>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</si>
  <si>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</si>
  <si>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</si>
  <si>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</si>
  <si>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</si>
  <si>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</si>
  <si>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</si>
  <si>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</si>
  <si>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</si>
  <si>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</si>
  <si>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</si>
  <si>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</si>
  <si>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</si>
  <si>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</si>
  <si>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</si>
  <si>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</si>
  <si>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</si>
  <si>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</si>
  <si>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</si>
  <si>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</si>
  <si>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</si>
  <si>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</si>
  <si>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</si>
  <si>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</si>
  <si>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</si>
  <si>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</si>
  <si>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</si>
  <si>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</si>
  <si>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</si>
  <si>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</si>
  <si>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</si>
  <si>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</si>
  <si>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</si>
  <si>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</si>
  <si>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</si>
  <si>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</si>
  <si>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</si>
  <si>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</si>
  <si>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</si>
  <si>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</si>
  <si>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</si>
  <si>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</si>
  <si>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</si>
  <si>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</si>
  <si>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</si>
  <si>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</si>
  <si>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</si>
  <si>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</si>
  <si>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</si>
  <si>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</si>
  <si>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</si>
  <si>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</si>
  <si>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</si>
  <si>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</si>
  <si>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</si>
  <si>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</si>
  <si>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</si>
  <si>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</si>
  <si>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</si>
  <si>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</si>
  <si>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</si>
  <si>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</si>
  <si>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</si>
  <si>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</si>
  <si>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</si>
  <si>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</si>
  <si>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</si>
  <si>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</si>
  <si>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</si>
  <si>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</si>
  <si>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</si>
  <si>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</si>
  <si>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</si>
  <si>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</si>
  <si>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</si>
  <si>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</si>
  <si>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</si>
  <si>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</si>
  <si>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</si>
  <si>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</si>
  <si>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</si>
  <si>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</si>
  <si>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</si>
  <si>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</si>
  <si>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</si>
  <si>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</si>
  <si>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</si>
  <si>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</si>
  <si>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</si>
  <si>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</si>
  <si>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</si>
  <si>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</si>
  <si>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</si>
  <si>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</si>
  <si>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</si>
  <si>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</si>
  <si>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</si>
  <si>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</si>
  <si>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</si>
  <si>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</si>
  <si>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</si>
  <si>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</si>
  <si>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</si>
  <si>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</si>
  <si>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</si>
  <si>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</si>
  <si>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</si>
  <si>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</si>
  <si>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</si>
  <si>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</si>
  <si>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</si>
  <si>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</si>
  <si>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</si>
  <si>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</si>
  <si>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</si>
  <si>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</si>
  <si>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</si>
  <si>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</si>
  <si>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</si>
  <si>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</si>
  <si>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</si>
  <si>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</si>
  <si>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</si>
  <si>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</si>
  <si>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</si>
  <si>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</si>
  <si>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</si>
  <si>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</si>
  <si>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</si>
  <si>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</si>
  <si>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</si>
  <si>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</si>
  <si>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</si>
  <si>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</si>
  <si>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</si>
  <si>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</si>
  <si>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</si>
  <si>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</si>
  <si>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</si>
  <si>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</si>
  <si>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</si>
  <si>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</si>
  <si>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</si>
  <si>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</si>
  <si>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</si>
  <si>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</si>
  <si>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</si>
  <si>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</si>
  <si>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</si>
  <si>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</si>
  <si>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</si>
  <si>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</si>
  <si>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</si>
  <si>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</si>
  <si>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</si>
  <si>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</si>
  <si>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</si>
  <si>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</si>
  <si>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</si>
  <si>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</si>
  <si>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</si>
  <si>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</si>
  <si>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</si>
  <si>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</si>
  <si>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</si>
  <si>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</si>
  <si>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</si>
  <si>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</si>
  <si>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</si>
  <si>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</si>
  <si>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</si>
  <si>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</si>
  <si>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</si>
  <si>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</si>
  <si>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</si>
  <si>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</si>
  <si>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</si>
  <si>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</si>
  <si>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</si>
  <si>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</si>
  <si>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</si>
  <si>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</si>
  <si>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</si>
  <si>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</si>
  <si>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</si>
  <si>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</si>
  <si>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</si>
  <si>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</si>
  <si>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</si>
  <si>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</si>
  <si>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</si>
  <si>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</si>
  <si>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</si>
  <si>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</si>
  <si>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</si>
  <si>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</si>
  <si>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</si>
  <si>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</si>
  <si>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</si>
  <si>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</si>
  <si>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</si>
  <si>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</si>
  <si>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</si>
  <si>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</si>
  <si>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</si>
  <si>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</si>
  <si>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</si>
  <si>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</si>
  <si>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</si>
  <si>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</si>
  <si>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</si>
  <si>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</si>
  <si>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</si>
  <si>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</si>
  <si>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</si>
  <si>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</si>
  <si>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</si>
  <si>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</si>
  <si>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</si>
  <si>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</si>
  <si>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</si>
  <si>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</si>
  <si>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</si>
  <si>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</si>
  <si>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</si>
  <si>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</si>
  <si>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</si>
  <si>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</si>
  <si>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</si>
  <si>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</si>
  <si>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</si>
  <si>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</si>
  <si>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</si>
  <si>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</si>
  <si>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</si>
  <si>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</si>
  <si>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</si>
  <si>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</si>
  <si>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</si>
  <si>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</si>
  <si>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</si>
  <si>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</si>
  <si>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</si>
  <si>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</si>
  <si>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</si>
  <si>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</si>
  <si>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</si>
  <si>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</si>
  <si>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</si>
  <si>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</si>
  <si>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</si>
  <si>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</si>
  <si>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</si>
  <si>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</si>
  <si>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</si>
  <si>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</si>
  <si>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</si>
  <si>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</si>
  <si>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</si>
  <si>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</si>
  <si>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</si>
  <si>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</si>
  <si>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</si>
  <si>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</si>
  <si>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</si>
  <si>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</si>
  <si>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</si>
  <si>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</si>
  <si>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</si>
  <si>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</si>
  <si>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</si>
  <si>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</si>
  <si>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</si>
  <si>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</si>
  <si>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</si>
  <si>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</si>
  <si>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</si>
  <si>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</si>
  <si>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</si>
  <si>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</si>
  <si>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</si>
  <si>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</si>
  <si>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</si>
  <si>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</si>
  <si>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</si>
  <si>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</si>
  <si>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</si>
  <si>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</si>
  <si>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</si>
  <si>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</si>
  <si>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</si>
  <si>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</si>
  <si>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</si>
  <si>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</si>
  <si>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</si>
  <si>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</si>
  <si>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</si>
  <si>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</si>
  <si>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</si>
  <si>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</si>
  <si>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</si>
  <si>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</si>
  <si>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</si>
  <si>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</si>
  <si>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</si>
  <si>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</si>
  <si>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</si>
  <si>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</si>
  <si>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</si>
  <si>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</si>
  <si>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</si>
  <si>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</si>
  <si>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</si>
  <si>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</si>
  <si>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</si>
  <si>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</si>
  <si>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</si>
  <si>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</si>
  <si>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</si>
  <si>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</si>
  <si>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</si>
  <si>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</si>
  <si>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</si>
  <si>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</si>
  <si>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</si>
  <si>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</si>
  <si>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</si>
  <si>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</si>
  <si>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</si>
  <si>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</si>
  <si>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</si>
  <si>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</si>
  <si>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</si>
  <si>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</si>
  <si>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</si>
  <si>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</si>
  <si>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</si>
  <si>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</si>
  <si>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</si>
  <si>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</si>
  <si>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</si>
  <si>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</si>
  <si>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</si>
  <si>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</si>
  <si>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</si>
  <si>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</si>
  <si>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</si>
  <si>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</si>
  <si>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</si>
  <si>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</si>
  <si>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</si>
  <si>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</si>
  <si>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</si>
  <si>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</si>
  <si>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</si>
  <si>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</si>
  <si>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</si>
  <si>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</si>
  <si>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</si>
  <si>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</si>
  <si>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</si>
  <si>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</si>
  <si>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</si>
  <si>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</si>
  <si>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</si>
  <si>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</si>
  <si>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</si>
  <si>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</si>
  <si>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</si>
  <si>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</si>
  <si>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</si>
  <si>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</si>
  <si>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</si>
  <si>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</si>
  <si>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</si>
  <si>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</si>
  <si>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</si>
  <si>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</si>
  <si>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</si>
  <si>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</si>
  <si>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</si>
  <si>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</si>
  <si>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</si>
  <si>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</si>
  <si>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</si>
  <si>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</si>
  <si>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</si>
  <si>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</si>
  <si>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</si>
  <si>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</si>
  <si>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</si>
  <si>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</si>
  <si>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</si>
  <si>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</si>
  <si>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</si>
  <si>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</si>
  <si>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</si>
  <si>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</si>
  <si>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</si>
  <si>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</si>
  <si>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</si>
  <si>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</si>
  <si>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</si>
  <si>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</si>
  <si>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</si>
  <si>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</si>
  <si>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</si>
  <si>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</si>
  <si>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</si>
  <si>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</si>
  <si>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</si>
  <si>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</si>
  <si>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</si>
  <si>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</si>
  <si>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</si>
  <si>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</si>
  <si>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</si>
  <si>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</si>
  <si>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</si>
  <si>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</si>
  <si>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</si>
  <si>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</si>
  <si>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</si>
  <si>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</si>
  <si>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</si>
  <si>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</si>
  <si>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</si>
  <si>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</si>
  <si>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</si>
  <si>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</si>
  <si>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</si>
  <si>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</si>
  <si>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</si>
  <si>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</si>
  <si>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</si>
  <si>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</si>
  <si>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</si>
  <si>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</si>
  <si>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</si>
  <si>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</si>
  <si>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</si>
  <si>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</si>
  <si>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</si>
  <si>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</si>
  <si>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</si>
  <si>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</si>
  <si>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</si>
  <si>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</si>
  <si>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</si>
  <si>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</si>
  <si>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</si>
  <si>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</si>
  <si>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</si>
  <si>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</si>
  <si>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</si>
  <si>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</si>
  <si>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</si>
  <si>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</si>
  <si>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</si>
  <si>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</si>
  <si>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</si>
  <si>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</si>
  <si>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</si>
  <si>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</si>
  <si>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</si>
  <si>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</si>
  <si>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</si>
  <si>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</si>
  <si>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</si>
  <si>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</si>
  <si>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</si>
  <si>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</si>
  <si>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</si>
  <si>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</si>
  <si>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</si>
  <si>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</si>
  <si>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</si>
  <si>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</si>
  <si>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</si>
  <si>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</si>
  <si>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</si>
  <si>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</si>
  <si>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</si>
  <si>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</si>
  <si>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</si>
  <si>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</si>
  <si>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</si>
  <si>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</si>
  <si>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</si>
  <si>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</si>
  <si>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</si>
  <si>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</si>
  <si>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</si>
  <si>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</si>
  <si>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</si>
  <si>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</si>
  <si>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</si>
  <si>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</si>
  <si>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</si>
  <si>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</si>
  <si>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</si>
  <si>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</si>
  <si>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</si>
  <si>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</si>
  <si>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</si>
  <si>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</si>
  <si>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</si>
  <si>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</si>
  <si>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</si>
  <si>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</si>
  <si>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</si>
  <si>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</si>
  <si>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</si>
  <si>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</si>
  <si>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</si>
  <si>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</si>
  <si>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</si>
  <si>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</si>
  <si>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</si>
  <si>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</si>
  <si>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</si>
  <si>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</si>
  <si>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</si>
  <si>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</si>
  <si>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</si>
  <si>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</si>
  <si>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</si>
  <si>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</si>
  <si>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</si>
  <si>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</si>
  <si>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</si>
  <si>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</si>
  <si>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</si>
  <si>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</si>
  <si>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</si>
  <si>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</si>
  <si>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</si>
  <si>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</si>
  <si>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</si>
  <si>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</si>
  <si>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</si>
  <si>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</si>
  <si>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</si>
  <si>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</si>
  <si>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</si>
  <si>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</si>
  <si>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</si>
  <si>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</si>
  <si>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</si>
  <si>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</si>
  <si>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</si>
  <si>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</si>
  <si>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</si>
  <si>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</si>
  <si>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</si>
  <si>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</si>
  <si>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</si>
  <si>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</si>
  <si>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</si>
  <si>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</si>
  <si>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</si>
  <si>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</si>
  <si>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</si>
  <si>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</si>
  <si>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</si>
  <si>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</si>
  <si>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</si>
  <si>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</si>
  <si>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</si>
  <si>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</si>
  <si>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</si>
  <si>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</si>
  <si>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</si>
  <si>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</si>
  <si>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</si>
  <si>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</si>
  <si>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</si>
  <si>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</si>
  <si>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</si>
  <si>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</si>
  <si>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</si>
  <si>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</si>
  <si>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</si>
  <si>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</si>
  <si>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</si>
  <si>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</si>
  <si>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</si>
  <si>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</si>
  <si>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</si>
  <si>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</si>
  <si>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</si>
  <si>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</si>
  <si>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</si>
  <si>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</si>
  <si>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</si>
  <si>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</si>
  <si>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</si>
  <si>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</si>
  <si>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</si>
  <si>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</si>
  <si>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</si>
  <si>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</si>
  <si>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</si>
  <si>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</si>
  <si>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</si>
  <si>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</si>
  <si>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</si>
  <si>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</si>
  <si>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</si>
  <si>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</si>
  <si>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</si>
  <si>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</si>
  <si>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</si>
  <si>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</si>
  <si>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</si>
  <si>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</si>
  <si>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</si>
  <si>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</si>
  <si>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</si>
  <si>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</si>
  <si>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</si>
  <si>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</si>
  <si>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</si>
  <si>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</si>
  <si>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</si>
  <si>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</si>
  <si>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</si>
  <si>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</si>
  <si>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</si>
  <si>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</si>
  <si>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</si>
  <si>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</si>
  <si>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</si>
  <si>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</si>
  <si>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</si>
  <si>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</si>
  <si>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</si>
  <si>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</si>
  <si>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</si>
  <si>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</si>
  <si>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</si>
  <si>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</si>
  <si>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</si>
  <si>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</si>
  <si>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</si>
  <si>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</si>
  <si>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</si>
  <si>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</si>
  <si>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</si>
  <si>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</si>
  <si>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</si>
  <si>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</si>
  <si>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</si>
  <si>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</si>
  <si>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</si>
  <si>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</si>
  <si>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</si>
  <si>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</si>
  <si>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</si>
  <si>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</si>
  <si>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</si>
  <si>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</si>
  <si>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</si>
  <si>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</si>
  <si>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</si>
  <si>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</si>
  <si>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</si>
  <si>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</si>
  <si>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</si>
  <si>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</si>
  <si>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</si>
  <si>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</si>
  <si>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</si>
  <si>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</si>
  <si>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</si>
  <si>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</si>
  <si>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</si>
  <si>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</si>
  <si>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</si>
  <si>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</si>
  <si>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</si>
  <si>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</si>
  <si>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</si>
  <si>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</si>
  <si>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</si>
  <si>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</si>
  <si>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</si>
  <si>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</si>
  <si>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</si>
  <si>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</si>
  <si>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</si>
  <si>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</si>
  <si>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</si>
  <si>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</si>
  <si>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</si>
  <si>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</si>
  <si>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</si>
  <si>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</si>
  <si>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</si>
  <si>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</si>
  <si>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</si>
  <si>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</si>
  <si>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</si>
  <si>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</si>
  <si>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</si>
  <si>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</si>
  <si>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</si>
  <si>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</si>
  <si>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</si>
  <si>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</si>
  <si>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</si>
  <si>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</si>
  <si>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</si>
  <si>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</si>
  <si>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</si>
  <si>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</si>
  <si>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</si>
  <si>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</si>
  <si>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</si>
  <si>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</si>
  <si>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</si>
  <si>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</si>
  <si>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</si>
  <si>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</si>
  <si>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</si>
  <si>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</si>
  <si>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</si>
  <si>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</si>
  <si>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</si>
  <si>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</si>
  <si>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</si>
  <si>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</si>
  <si>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</si>
  <si>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</si>
  <si>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</si>
  <si>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</si>
  <si>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</si>
  <si>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</si>
  <si>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</si>
  <si>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</si>
  <si>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</si>
  <si>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</si>
  <si>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</si>
  <si>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</si>
  <si>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</si>
  <si>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</si>
  <si>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</si>
  <si>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</si>
  <si>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</si>
  <si>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</si>
  <si>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</si>
  <si>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</si>
  <si>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</si>
  <si>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</si>
  <si>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</si>
  <si>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</si>
  <si>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</si>
  <si>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</si>
  <si>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</si>
  <si>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</si>
  <si>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</si>
  <si>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</si>
  <si>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</si>
  <si>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</si>
  <si>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</si>
  <si>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</si>
  <si>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</si>
  <si>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</si>
  <si>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</si>
  <si>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</si>
  <si>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</si>
  <si>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</si>
  <si>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</si>
  <si>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</si>
  <si>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</si>
  <si>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</si>
  <si>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</si>
  <si>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</si>
  <si>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</si>
  <si>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</si>
  <si>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</si>
  <si>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</si>
  <si>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</si>
  <si>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</si>
  <si>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</si>
  <si>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</si>
  <si>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</si>
  <si>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</si>
  <si>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</si>
  <si>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</si>
  <si>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</si>
  <si>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</si>
  <si>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</si>
  <si>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</si>
  <si>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</si>
  <si>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</si>
  <si>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</si>
  <si>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</si>
  <si>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</si>
  <si>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</si>
  <si>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</si>
  <si>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</si>
  <si>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</si>
  <si>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</si>
  <si>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</si>
  <si>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</si>
  <si>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</si>
  <si>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</si>
  <si>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</si>
  <si>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</si>
  <si>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</si>
  <si>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</si>
  <si>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</si>
  <si>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</si>
  <si>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</si>
  <si>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</si>
  <si>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</si>
  <si>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</si>
  <si>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</si>
  <si>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</si>
  <si>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</si>
  <si>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</si>
  <si>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</si>
  <si>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</si>
  <si>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</si>
  <si>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</si>
  <si>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</si>
  <si>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</si>
  <si>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</si>
  <si>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</si>
  <si>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</si>
  <si>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</si>
  <si>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</si>
  <si>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</si>
  <si>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</si>
  <si>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</si>
  <si>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</si>
  <si>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</si>
  <si>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</si>
  <si>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</si>
  <si>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</si>
  <si>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</si>
  <si>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</si>
  <si>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</si>
  <si>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</si>
  <si>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</si>
  <si>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</si>
  <si>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</si>
  <si>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</si>
  <si>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</si>
  <si>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</si>
  <si>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</si>
  <si>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</si>
  <si>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</si>
  <si>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</si>
  <si>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</si>
  <si>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</si>
  <si>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</si>
  <si>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</si>
  <si>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</si>
  <si>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</si>
  <si>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</si>
  <si>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</si>
  <si>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</si>
  <si>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</si>
  <si>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</si>
  <si>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</si>
  <si>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</si>
  <si>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</si>
  <si>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</si>
  <si>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</si>
  <si>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</si>
  <si>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</si>
  <si>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</si>
  <si>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</si>
  <si>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</si>
  <si>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</si>
  <si>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</si>
  <si>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</si>
  <si>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</si>
  <si>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</si>
  <si>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</si>
  <si>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</si>
  <si>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</si>
  <si>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</si>
  <si>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</si>
  <si>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</si>
  <si>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</si>
  <si>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</si>
  <si>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</si>
  <si>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</si>
  <si>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</si>
  <si>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</si>
  <si>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</si>
  <si>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</si>
  <si>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</si>
  <si>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</si>
  <si>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</si>
  <si>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</si>
  <si>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</si>
  <si>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</si>
  <si>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</si>
  <si>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</si>
  <si>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</si>
  <si>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</si>
  <si>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</si>
  <si>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</si>
  <si>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</si>
  <si>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</si>
  <si>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</si>
  <si>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</si>
  <si>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</si>
  <si>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</si>
  <si>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</si>
  <si>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</si>
  <si>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</si>
  <si>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</si>
  <si>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</si>
  <si>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</si>
  <si>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</si>
  <si>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</si>
  <si>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</si>
  <si>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</si>
  <si>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</si>
  <si>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</si>
  <si>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</si>
  <si>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</si>
  <si>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</si>
  <si>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</si>
  <si>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</si>
  <si>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</si>
  <si>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</si>
  <si>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</si>
  <si>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</si>
  <si>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</si>
  <si>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</si>
  <si>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</si>
  <si>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</si>
  <si>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</si>
  <si>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</si>
  <si>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</si>
  <si>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</si>
  <si>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</si>
  <si>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</si>
  <si>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</si>
  <si>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</si>
  <si>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</si>
  <si>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</si>
  <si>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</si>
  <si>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</si>
  <si>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</si>
  <si>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</si>
  <si>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</si>
  <si>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</si>
  <si>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</si>
  <si>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</si>
  <si>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</si>
  <si>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</si>
  <si>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</si>
  <si>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</si>
  <si>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</si>
  <si>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</si>
  <si>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</si>
  <si>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</si>
  <si>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</si>
  <si>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</si>
  <si>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</si>
  <si>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</si>
  <si>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</si>
  <si>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</si>
  <si>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</si>
  <si>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</si>
  <si>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</si>
  <si>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</si>
  <si>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</si>
  <si>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</si>
  <si>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</si>
  <si>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</si>
  <si>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</si>
  <si>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</si>
  <si>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</si>
  <si>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</si>
  <si>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</si>
  <si>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</si>
  <si>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</si>
  <si>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</si>
  <si>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</si>
  <si>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</si>
  <si>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</si>
  <si>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</si>
  <si>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</si>
  <si>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</si>
  <si>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</si>
  <si>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</si>
  <si>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</si>
  <si>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</si>
  <si>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</si>
  <si>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</si>
  <si>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</si>
  <si>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</si>
  <si>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</si>
  <si>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</si>
  <si>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</si>
  <si>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</si>
  <si>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</si>
  <si>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</si>
  <si>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</si>
  <si>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</si>
  <si>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</si>
  <si>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</si>
  <si>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</si>
  <si>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</si>
  <si>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</si>
  <si>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</si>
  <si>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</si>
  <si>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</si>
  <si>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</si>
  <si>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</si>
  <si>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</si>
  <si>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</si>
  <si>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</si>
  <si>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</si>
  <si>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</si>
  <si>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</si>
  <si>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</si>
  <si>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</si>
  <si>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</si>
  <si>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</si>
  <si>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</si>
  <si>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</si>
  <si>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</si>
  <si>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</si>
  <si>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</si>
  <si>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</si>
  <si>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</si>
  <si>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</si>
  <si>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</si>
  <si>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</si>
  <si>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</si>
  <si>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</si>
  <si>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</si>
  <si>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</si>
  <si>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</si>
  <si>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</si>
  <si>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</si>
  <si>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</si>
  <si>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</si>
  <si>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</si>
  <si>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</si>
  <si>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</si>
  <si>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</si>
  <si>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</si>
  <si>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</si>
  <si>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</si>
  <si>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</si>
  <si>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</si>
  <si>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</si>
  <si>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</si>
  <si>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</si>
  <si>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</si>
  <si>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</si>
  <si>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</si>
  <si>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</si>
  <si>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</si>
  <si>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</si>
  <si>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</si>
  <si>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</si>
  <si>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</si>
  <si>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</si>
  <si>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</si>
  <si>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</si>
  <si>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</si>
  <si>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</si>
  <si>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</si>
  <si>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</si>
  <si>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</si>
  <si>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</si>
  <si>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</si>
  <si>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</si>
  <si>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</si>
  <si>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</si>
  <si>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</si>
  <si>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</si>
  <si>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</si>
  <si>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</si>
  <si>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</si>
  <si>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</si>
  <si>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</si>
  <si>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</si>
  <si>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</si>
  <si>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</si>
  <si>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</si>
  <si>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</si>
  <si>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</si>
  <si>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</si>
  <si>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</si>
  <si>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</si>
  <si>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</si>
  <si>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</si>
  <si>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</si>
  <si>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</si>
  <si>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</si>
  <si>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</si>
  <si>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</si>
  <si>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</si>
  <si>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</si>
  <si>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</si>
  <si>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</si>
  <si>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</si>
  <si>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</si>
  <si>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</si>
  <si>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</si>
  <si>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</si>
  <si>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</si>
  <si>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</si>
  <si>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</si>
  <si>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</si>
  <si>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</si>
  <si>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</si>
  <si>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</si>
  <si>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</si>
  <si>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</si>
  <si>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</si>
  <si>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</si>
  <si>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</si>
  <si>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</si>
  <si>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</si>
  <si>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</si>
  <si>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</si>
  <si>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</si>
  <si>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</si>
  <si>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</si>
  <si>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</si>
  <si>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</si>
  <si>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</si>
  <si>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</si>
  <si>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</si>
  <si>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</si>
  <si>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</si>
  <si>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</si>
  <si>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</si>
  <si>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</si>
  <si>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</si>
  <si>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</si>
  <si>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</si>
  <si>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</si>
  <si>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</si>
  <si>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</si>
  <si>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</si>
  <si>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</si>
  <si>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</si>
  <si>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</si>
  <si>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</si>
  <si>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</si>
  <si>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</si>
  <si>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</si>
  <si>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</si>
  <si>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</si>
  <si>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</si>
  <si>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</si>
  <si>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</si>
  <si>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</si>
  <si>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</si>
  <si>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</si>
  <si>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</si>
  <si>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</si>
  <si>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</si>
  <si>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</si>
  <si>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</si>
  <si>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</si>
  <si>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</si>
  <si>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</si>
  <si>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</si>
  <si>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</si>
  <si>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</si>
  <si>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</si>
  <si>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</si>
  <si>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</si>
  <si>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</si>
  <si>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</si>
  <si>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</si>
  <si>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</si>
  <si>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</si>
  <si>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</si>
  <si>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</si>
  <si>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</si>
  <si>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</si>
  <si>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</si>
  <si>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</si>
  <si>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</si>
  <si>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</si>
  <si>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</si>
  <si>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</si>
  <si>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</si>
  <si>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</si>
  <si>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</si>
  <si>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</si>
  <si>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</si>
  <si>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</si>
  <si>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</si>
  <si>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</si>
  <si>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</si>
  <si>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</si>
  <si>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</si>
  <si>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</si>
  <si>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</si>
  <si>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</si>
  <si>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</si>
  <si>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</si>
  <si>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</si>
  <si>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</si>
  <si>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</si>
  <si>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</si>
  <si>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</si>
  <si>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</si>
  <si>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</si>
  <si>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</si>
  <si>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</si>
  <si>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</si>
  <si>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</si>
  <si>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</si>
  <si>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</si>
  <si>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</si>
  <si>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</si>
  <si>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</si>
  <si>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</si>
  <si>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</si>
  <si>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</si>
  <si>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</si>
  <si>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</si>
  <si>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</si>
  <si>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</si>
  <si>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</si>
  <si>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</si>
  <si>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</si>
  <si>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</si>
  <si>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</si>
  <si>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</si>
  <si>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</si>
  <si>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</si>
  <si>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</si>
  <si>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</si>
  <si>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</si>
  <si>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</si>
  <si>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</si>
  <si>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</si>
  <si>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</si>
  <si>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</si>
  <si>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</si>
  <si>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</si>
  <si>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</si>
  <si>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</si>
  <si>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</si>
  <si>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</si>
  <si>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</si>
  <si>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</si>
  <si>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</si>
  <si>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</si>
  <si>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</si>
  <si>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</si>
  <si>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</si>
  <si>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</si>
  <si>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</si>
  <si>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</si>
  <si>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</si>
  <si>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</si>
  <si>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</si>
  <si>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</si>
  <si>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</si>
  <si>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</si>
  <si>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</si>
  <si>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</si>
  <si>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</si>
  <si>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</si>
  <si>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</si>
  <si>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</si>
  <si>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</si>
  <si>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</si>
  <si>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</si>
  <si>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</si>
  <si>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</si>
  <si>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</si>
  <si>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</si>
  <si>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</si>
  <si>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</si>
  <si>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</si>
  <si>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</si>
  <si>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</si>
  <si>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</si>
  <si>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</si>
  <si>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</si>
  <si>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</si>
  <si>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</si>
  <si>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</si>
  <si>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</si>
  <si>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</si>
  <si>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</si>
  <si>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</si>
  <si>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</si>
  <si>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</si>
  <si>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</si>
  <si>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</si>
  <si>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</si>
  <si>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</si>
  <si>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</si>
  <si>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</si>
  <si>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</si>
  <si>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</si>
  <si>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</si>
  <si>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</si>
  <si>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</si>
  <si>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</si>
  <si>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</si>
  <si>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</si>
  <si>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</si>
  <si>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</si>
  <si>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</si>
  <si>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</si>
  <si>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</si>
  <si>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</si>
  <si>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</si>
  <si>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</si>
  <si>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</si>
  <si>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</si>
  <si>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</si>
  <si>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</si>
  <si>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</si>
  <si>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</si>
  <si>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</si>
  <si>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</si>
  <si>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</si>
  <si>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</si>
  <si>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</si>
  <si>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</si>
  <si>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</si>
  <si>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</si>
  <si>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</si>
  <si>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</si>
  <si>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</si>
  <si>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</si>
  <si>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</si>
  <si>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</si>
  <si>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</si>
  <si>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</si>
  <si>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</si>
  <si>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</si>
  <si>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</si>
  <si>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</si>
  <si>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</si>
  <si>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</si>
  <si>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</si>
  <si>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</si>
  <si>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</si>
  <si>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</si>
  <si>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</si>
  <si>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</si>
  <si>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</si>
  <si>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</si>
  <si>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</si>
  <si>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</si>
  <si>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</si>
  <si>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</si>
  <si>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</si>
  <si>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</si>
  <si>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</si>
  <si>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</si>
  <si>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</si>
  <si>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</si>
  <si>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</si>
  <si>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</si>
  <si>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</si>
  <si>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</si>
  <si>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</si>
  <si>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</si>
  <si>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</si>
  <si>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</si>
  <si>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</si>
  <si>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</si>
  <si>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</si>
  <si>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</si>
  <si>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</si>
  <si>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</si>
  <si>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</si>
  <si>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</si>
  <si>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</si>
  <si>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</si>
  <si>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</si>
  <si>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</si>
  <si>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</si>
  <si>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</si>
  <si>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</si>
  <si>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</si>
  <si>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</si>
  <si>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</si>
  <si>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</si>
  <si>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</si>
  <si>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</si>
  <si>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</si>
  <si>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</si>
  <si>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</si>
  <si>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</si>
  <si>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</si>
  <si>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</si>
  <si>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</si>
  <si>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</si>
  <si>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</si>
  <si>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</si>
  <si>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</si>
  <si>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</si>
  <si>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</si>
  <si>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</si>
  <si>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</si>
  <si>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</si>
  <si>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</si>
  <si>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</si>
  <si>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</si>
  <si>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</si>
  <si>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</si>
  <si>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</si>
  <si>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</si>
  <si>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</si>
  <si>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</si>
  <si>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</si>
  <si>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</si>
  <si>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</si>
  <si>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</si>
  <si>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</si>
  <si>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</si>
  <si>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</si>
  <si>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</si>
  <si>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</si>
  <si>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</si>
  <si>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</si>
  <si>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</si>
  <si>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</si>
  <si>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</si>
  <si>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</si>
  <si>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</si>
  <si>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</si>
  <si>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</si>
  <si>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</si>
  <si>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</si>
  <si>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</si>
  <si>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</si>
  <si>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</si>
  <si>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</si>
  <si>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</si>
  <si>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</si>
  <si>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</si>
  <si>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</si>
  <si>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</si>
  <si>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</si>
  <si>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</si>
  <si>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</si>
  <si>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</si>
  <si>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</si>
  <si>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</si>
  <si>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</si>
  <si>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</si>
  <si>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</si>
  <si>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</si>
  <si>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</si>
  <si>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</si>
  <si>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</si>
  <si>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</si>
  <si>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</si>
  <si>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</si>
  <si>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</si>
  <si>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</si>
  <si>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</si>
  <si>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</si>
  <si>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</si>
  <si>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</si>
  <si>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</si>
  <si>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</si>
  <si>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</si>
  <si>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</si>
  <si>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</si>
  <si>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</si>
  <si>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</si>
  <si>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</si>
  <si>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</si>
  <si>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</si>
  <si>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</si>
  <si>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</si>
  <si>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</si>
  <si>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</si>
  <si>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</si>
  <si>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</si>
  <si>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</si>
  <si>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</si>
  <si>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</si>
  <si>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</si>
  <si>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</si>
  <si>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</si>
  <si>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</si>
  <si>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</si>
  <si>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</si>
  <si>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</si>
  <si>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</si>
  <si>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</si>
  <si>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</si>
  <si>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</si>
  <si>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</si>
  <si>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</si>
  <si>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</si>
  <si>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</si>
  <si>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</si>
  <si>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</si>
  <si>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</si>
  <si>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</si>
  <si>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</si>
  <si>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</si>
  <si>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</si>
  <si>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</si>
  <si>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</si>
  <si>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</si>
  <si>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</si>
  <si>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</si>
  <si>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</si>
  <si>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</si>
  <si>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</si>
  <si>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</si>
  <si>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</si>
  <si>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</si>
  <si>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</si>
  <si>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</si>
  <si>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</si>
  <si>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</si>
  <si>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</si>
  <si>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</si>
  <si>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</si>
  <si>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</si>
  <si>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</si>
  <si>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</si>
  <si>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</si>
  <si>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</si>
  <si>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</si>
  <si>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</si>
  <si>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</si>
  <si>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</si>
  <si>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</si>
  <si>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</si>
  <si>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</si>
  <si>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</si>
  <si>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</si>
  <si>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</si>
  <si>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</si>
  <si>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</si>
  <si>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</si>
  <si>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</si>
  <si>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</si>
  <si>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</si>
  <si>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</si>
  <si>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</si>
  <si>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</si>
  <si>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</si>
  <si>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</si>
  <si>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</si>
  <si>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</si>
  <si>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</si>
  <si>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</si>
  <si>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</si>
  <si>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</si>
  <si>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</si>
  <si>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</si>
  <si>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</si>
  <si>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</si>
  <si>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</si>
  <si>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</si>
  <si>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</si>
  <si>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</si>
  <si>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</si>
  <si>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</si>
  <si>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</si>
  <si>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</si>
  <si>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</si>
  <si>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</si>
  <si>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</si>
  <si>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</si>
  <si>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</si>
  <si>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</si>
  <si>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</si>
  <si>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</si>
  <si>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</si>
  <si>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</si>
  <si>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</si>
  <si>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</si>
  <si>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</si>
  <si>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</si>
  <si>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</si>
  <si>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</si>
  <si>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</si>
  <si>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</si>
  <si>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</si>
  <si>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</si>
  <si>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</si>
  <si>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</si>
  <si>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</si>
  <si>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</si>
  <si>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</si>
  <si>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</si>
  <si>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</si>
  <si>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</si>
  <si>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</si>
  <si>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</si>
  <si>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</si>
  <si>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</si>
  <si>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</si>
  <si>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</si>
  <si>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</si>
  <si>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</si>
  <si>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</si>
  <si>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</si>
  <si>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</si>
  <si>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</si>
  <si>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</si>
  <si>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</si>
  <si>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</si>
  <si>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</si>
  <si>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</si>
  <si>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</si>
  <si>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</si>
  <si>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</si>
  <si>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</si>
  <si>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</si>
  <si>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</si>
  <si>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</si>
  <si>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</si>
  <si>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</si>
  <si>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</si>
  <si>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</si>
  <si>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</si>
  <si>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</si>
  <si>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</si>
  <si>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</si>
  <si>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</si>
  <si>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</si>
  <si>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</si>
  <si>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</si>
  <si>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</si>
  <si>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</si>
  <si>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</si>
  <si>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</si>
  <si>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</si>
  <si>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</si>
  <si>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</si>
  <si>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</si>
  <si>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</si>
  <si>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</si>
  <si>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</si>
  <si>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</si>
  <si>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</si>
  <si>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</si>
  <si>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</si>
  <si>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</si>
  <si>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</si>
  <si>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</si>
  <si>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</si>
  <si>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</si>
  <si>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</si>
  <si>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</si>
  <si>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</si>
  <si>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</si>
  <si>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</si>
  <si>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</si>
  <si>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</si>
  <si>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</si>
  <si>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</si>
  <si>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</si>
  <si>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</si>
  <si>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</si>
  <si>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</si>
  <si>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</si>
  <si>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</si>
  <si>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</si>
  <si>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</si>
  <si>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</si>
  <si>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</si>
  <si>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</si>
  <si>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</si>
  <si>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</si>
  <si>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</si>
  <si>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</si>
  <si>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</si>
  <si>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</si>
  <si>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</si>
  <si>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</si>
  <si>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</si>
  <si>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</si>
  <si>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</si>
  <si>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</si>
  <si>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</si>
  <si>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</si>
  <si>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</si>
  <si>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</si>
  <si>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</si>
  <si>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</si>
  <si>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</si>
  <si>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</si>
  <si>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</si>
  <si>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</si>
  <si>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</si>
  <si>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</si>
  <si>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</si>
  <si>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</si>
  <si>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</si>
  <si>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</si>
  <si>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</si>
  <si>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</si>
  <si>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</si>
  <si>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</si>
  <si>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</si>
  <si>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</si>
  <si>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</si>
  <si>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</si>
  <si>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</si>
  <si>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</si>
  <si>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</si>
  <si>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</si>
  <si>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</si>
  <si>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</si>
  <si>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</si>
  <si>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</si>
  <si>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</si>
  <si>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</si>
  <si>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</si>
  <si>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</si>
  <si>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</si>
  <si>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</si>
  <si>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</si>
  <si>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</si>
  <si>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</si>
  <si>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</si>
  <si>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</si>
  <si>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</si>
  <si>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</si>
  <si>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</si>
  <si>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</si>
  <si>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</si>
  <si>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</si>
  <si>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</si>
  <si>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</si>
  <si>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</si>
  <si>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</si>
  <si>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</si>
  <si>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</si>
  <si>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</si>
  <si>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</si>
  <si>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</si>
  <si>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</si>
  <si>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</si>
  <si>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</si>
  <si>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</si>
  <si>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</si>
  <si>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</si>
  <si>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</si>
  <si>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</si>
  <si>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</si>
  <si>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</si>
  <si>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</si>
  <si>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</si>
  <si>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</si>
  <si>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</si>
  <si>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</si>
  <si>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</si>
  <si>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</si>
  <si>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</si>
  <si>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</si>
  <si>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</si>
  <si>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</si>
  <si>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</si>
  <si>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</si>
  <si>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</si>
  <si>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</si>
  <si>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</si>
  <si>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</si>
  <si>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</si>
  <si>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</si>
  <si>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</si>
  <si>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</si>
  <si>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</si>
  <si>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</si>
  <si>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</si>
  <si>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</si>
  <si>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</si>
  <si>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</si>
  <si>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</si>
  <si>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</si>
  <si>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</si>
  <si>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</si>
  <si>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</si>
  <si>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</si>
  <si>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</si>
  <si>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</si>
  <si>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</si>
  <si>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</si>
  <si>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</si>
  <si>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</si>
  <si>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</si>
  <si>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</si>
  <si>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</si>
  <si>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</si>
  <si>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</si>
  <si>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</si>
  <si>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</si>
  <si>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</si>
  <si>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</si>
  <si>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</si>
  <si>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</si>
  <si>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</si>
  <si>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</si>
  <si>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</si>
  <si>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</si>
  <si>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</si>
  <si>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</si>
  <si>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</si>
  <si>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</si>
  <si>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</si>
  <si>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</si>
  <si>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</si>
  <si>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</si>
  <si>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</si>
  <si>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</si>
  <si>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</si>
  <si>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</si>
  <si>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</si>
  <si>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</si>
  <si>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</si>
  <si>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</si>
  <si>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</si>
  <si>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</si>
  <si>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</si>
  <si>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</si>
  <si>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</si>
  <si>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</si>
  <si>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</si>
  <si>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</si>
  <si>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</si>
  <si>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</si>
  <si>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</si>
  <si>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</si>
  <si>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</si>
  <si>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</si>
  <si>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</si>
  <si>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</si>
  <si>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</si>
  <si>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</si>
  <si>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</si>
  <si>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</si>
  <si>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</si>
  <si>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</si>
  <si>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</si>
  <si>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</si>
  <si>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</si>
  <si>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</si>
  <si>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</si>
  <si>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</si>
  <si>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</si>
  <si>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</si>
  <si>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</si>
  <si>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</si>
  <si>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</si>
  <si>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</si>
  <si>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</si>
  <si>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</si>
  <si>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</si>
  <si>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</si>
  <si>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</si>
  <si>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</si>
  <si>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</si>
  <si>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</si>
  <si>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</si>
  <si>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</si>
  <si>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</si>
  <si>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</si>
  <si>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</si>
  <si>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</si>
  <si>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</si>
  <si>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</si>
  <si>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</si>
  <si>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</si>
  <si>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</si>
  <si>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</si>
  <si>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</si>
  <si>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</si>
  <si>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</si>
  <si>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</si>
  <si>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</si>
  <si>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</si>
  <si>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</si>
  <si>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</si>
  <si>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</si>
  <si>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</si>
  <si>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</si>
  <si>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</si>
  <si>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</si>
  <si>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</si>
  <si>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</si>
  <si>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</si>
  <si>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</si>
  <si>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</si>
  <si>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</si>
  <si>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</si>
  <si>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</si>
  <si>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</si>
  <si>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</si>
  <si>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</si>
  <si>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</si>
  <si>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</si>
  <si>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</si>
  <si>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</si>
  <si>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</si>
  <si>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</si>
  <si>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</si>
  <si>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</si>
  <si>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</si>
  <si>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</si>
  <si>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</si>
  <si>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</si>
  <si>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</si>
  <si>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</si>
  <si>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</si>
  <si>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</si>
  <si>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</si>
  <si>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</si>
  <si>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</si>
  <si>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</si>
  <si>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</si>
  <si>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</si>
  <si>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</si>
  <si>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</si>
  <si>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</si>
  <si>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</si>
  <si>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</si>
  <si>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</si>
  <si>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</si>
  <si>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</si>
  <si>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</si>
  <si>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</si>
  <si>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</si>
  <si>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</si>
  <si>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</si>
  <si>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</si>
  <si>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</si>
  <si>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</si>
  <si>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</si>
  <si>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</si>
  <si>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</si>
  <si>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</si>
  <si>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</si>
  <si>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</si>
  <si>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</si>
  <si>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</si>
  <si>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</si>
  <si>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</si>
  <si>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</si>
  <si>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</si>
  <si>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</si>
  <si>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</si>
  <si>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</si>
  <si>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</si>
  <si>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</si>
  <si>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</si>
  <si>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</si>
  <si>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</si>
  <si>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</si>
  <si>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</si>
  <si>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</si>
  <si>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</si>
  <si>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</si>
  <si>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</si>
  <si>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</si>
  <si>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</si>
  <si>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</si>
  <si>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</si>
  <si>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</si>
  <si>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</si>
  <si>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</si>
  <si>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</si>
  <si>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</si>
  <si>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</si>
  <si>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</si>
  <si>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</si>
  <si>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</si>
  <si>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</si>
  <si>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</si>
  <si>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</si>
  <si>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</si>
  <si>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</si>
  <si>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</si>
  <si>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</si>
  <si>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</si>
  <si>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</si>
  <si>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</si>
  <si>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</si>
  <si>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</si>
  <si>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</si>
  <si>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</si>
  <si>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</si>
  <si>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</si>
  <si>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</si>
  <si>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</si>
  <si>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</si>
  <si>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</si>
  <si>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</si>
  <si>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</si>
  <si>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</si>
  <si>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</si>
  <si>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</si>
  <si>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</si>
  <si>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</si>
  <si>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</si>
  <si>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</si>
  <si>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</si>
  <si>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</si>
  <si>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</si>
  <si>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</si>
  <si>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</si>
  <si>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</si>
  <si>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</si>
  <si>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</si>
  <si>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</si>
  <si>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</si>
  <si>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</si>
  <si>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</si>
  <si>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</si>
  <si>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</si>
  <si>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</si>
  <si>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</si>
  <si>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</si>
  <si>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</si>
  <si>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</si>
  <si>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</si>
  <si>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</si>
  <si>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</si>
  <si>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</si>
  <si>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</si>
  <si>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</si>
  <si>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</si>
  <si>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</si>
  <si>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</si>
  <si>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</si>
  <si>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</si>
  <si>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</si>
  <si>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</si>
  <si>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</si>
  <si>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</si>
  <si>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</si>
  <si>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</si>
  <si>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</si>
  <si>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</si>
  <si>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</si>
  <si>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</si>
  <si>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</si>
  <si>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</si>
  <si>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</si>
  <si>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</si>
  <si>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</si>
  <si>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</si>
  <si>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</si>
  <si>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</si>
  <si>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</si>
  <si>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</si>
  <si>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</si>
  <si>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</si>
  <si>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</si>
  <si>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</si>
  <si>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</si>
  <si>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</si>
  <si>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</si>
  <si>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</si>
  <si>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</si>
  <si>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</si>
  <si>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</si>
  <si>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</si>
  <si>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</si>
  <si>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</si>
  <si>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</si>
  <si>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</si>
  <si>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</si>
  <si>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</si>
  <si>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</si>
  <si>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</si>
  <si>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</si>
  <si>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</si>
  <si>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</si>
  <si>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</si>
  <si>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</si>
  <si>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</si>
  <si>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</si>
  <si>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</si>
  <si>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</si>
  <si>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</si>
  <si>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</si>
  <si>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</si>
  <si>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</si>
  <si>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</si>
  <si>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</si>
  <si>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</si>
  <si>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</si>
  <si>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</si>
  <si>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</si>
  <si>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</si>
  <si>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</si>
  <si>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</si>
  <si>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</si>
  <si>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</si>
  <si>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</si>
  <si>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</si>
  <si>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</si>
  <si>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</si>
  <si>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</si>
  <si>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</si>
  <si>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</si>
  <si>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</si>
  <si>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</si>
  <si>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</si>
  <si>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</si>
  <si>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</si>
  <si>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</si>
  <si>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</si>
  <si>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</si>
  <si>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</si>
  <si>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</si>
  <si>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</si>
  <si>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</si>
  <si>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</si>
  <si>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</si>
  <si>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</si>
  <si>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</si>
  <si>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</si>
  <si>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</si>
  <si>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</si>
  <si>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</si>
  <si>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</si>
  <si>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</si>
  <si>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</si>
  <si>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</si>
  <si>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</si>
  <si>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</si>
  <si>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</si>
  <si>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</si>
  <si>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</si>
  <si>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</si>
  <si>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</si>
  <si>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</si>
  <si>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</si>
  <si>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</si>
  <si>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</si>
  <si>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</si>
  <si>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</si>
  <si>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</si>
  <si>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</si>
  <si>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</si>
  <si>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</si>
  <si>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</si>
  <si>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</si>
  <si>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</si>
  <si>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</si>
  <si>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</si>
  <si>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</si>
  <si>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</si>
  <si>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</si>
  <si>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</si>
  <si>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</si>
  <si>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</si>
  <si>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</si>
  <si>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</si>
  <si>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</si>
  <si>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</si>
  <si>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</si>
  <si>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</si>
  <si>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</si>
  <si>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</si>
  <si>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</si>
  <si>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</si>
  <si>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</si>
  <si>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</si>
  <si>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</si>
  <si>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</si>
  <si>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</si>
  <si>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</si>
  <si>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</si>
  <si>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</si>
  <si>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</si>
  <si>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</si>
  <si>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</si>
  <si>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</si>
  <si>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</si>
  <si>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</si>
  <si>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</si>
  <si>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</si>
  <si>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</si>
  <si>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</si>
  <si>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</si>
  <si>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</si>
  <si>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</si>
  <si>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</si>
  <si>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</si>
  <si>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</si>
  <si>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</si>
  <si>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</si>
  <si>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</si>
  <si>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</si>
  <si>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</si>
  <si>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</si>
  <si>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</si>
  <si>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</si>
  <si>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</si>
  <si>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</si>
  <si>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</si>
  <si>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</si>
  <si>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</si>
  <si>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</si>
  <si>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</si>
  <si>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</si>
  <si>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</si>
  <si>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</si>
  <si>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</si>
  <si>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</si>
  <si>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</si>
  <si>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</si>
  <si>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</si>
  <si>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</si>
  <si>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</si>
  <si>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</si>
  <si>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</si>
  <si>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</si>
  <si>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</si>
  <si>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</si>
  <si>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</si>
  <si>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</si>
  <si>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</si>
  <si>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</si>
  <si>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</si>
  <si>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</si>
  <si>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</si>
  <si>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</si>
  <si>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</si>
  <si>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</si>
  <si>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</si>
  <si>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</si>
  <si>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</si>
  <si>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</si>
  <si>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</si>
  <si>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</si>
  <si>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</si>
  <si>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</si>
  <si>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</si>
  <si>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</si>
  <si>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</si>
  <si>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</si>
  <si>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</si>
  <si>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</si>
  <si>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</si>
  <si>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</si>
  <si>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</si>
  <si>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</si>
  <si>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</si>
  <si>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</si>
  <si>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</si>
  <si>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</si>
  <si>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</si>
  <si>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</si>
  <si>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</si>
  <si>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</si>
  <si>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</si>
  <si>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</si>
  <si>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</si>
  <si>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</si>
  <si>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</si>
  <si>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</si>
  <si>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</si>
  <si>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</si>
  <si>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</si>
  <si>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</si>
  <si>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</si>
  <si>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</si>
  <si>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</si>
  <si>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</si>
  <si>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</si>
  <si>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</si>
  <si>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</si>
  <si>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</si>
  <si>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</si>
  <si>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</si>
  <si>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</si>
  <si>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</si>
  <si>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</si>
  <si>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</si>
  <si>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</si>
  <si>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</si>
  <si>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</si>
  <si>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</si>
  <si>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</si>
  <si>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</si>
  <si>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</si>
  <si>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</si>
  <si>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</si>
  <si>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</si>
  <si>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</si>
  <si>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</si>
  <si>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</si>
  <si>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</si>
  <si>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</si>
  <si>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</si>
  <si>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</si>
  <si>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</si>
  <si>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</si>
  <si>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</si>
  <si>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</si>
  <si>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</si>
  <si>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</si>
  <si>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</si>
  <si>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</si>
  <si>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</si>
  <si>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</si>
  <si>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</si>
  <si>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</si>
  <si>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</si>
  <si>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</si>
  <si>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</si>
  <si>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</si>
  <si>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</si>
  <si>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</si>
  <si>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</si>
  <si>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</si>
  <si>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</si>
  <si>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</si>
  <si>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</si>
  <si>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</si>
  <si>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</si>
  <si>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</si>
  <si>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</si>
  <si>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</si>
  <si>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</si>
  <si>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</si>
  <si>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</si>
  <si>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</si>
  <si>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</si>
  <si>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</si>
  <si>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</si>
  <si>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</si>
  <si>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</si>
  <si>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</si>
  <si>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</si>
  <si>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</si>
  <si>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</si>
  <si>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</si>
  <si>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</si>
  <si>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</si>
  <si>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</si>
  <si>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</si>
  <si>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</si>
  <si>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</si>
  <si>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</si>
  <si>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</si>
  <si>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</si>
  <si>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</si>
  <si>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</si>
  <si>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</si>
  <si>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</si>
  <si>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</si>
  <si>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</si>
  <si>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</si>
  <si>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</si>
  <si>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</si>
  <si>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</si>
  <si>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</si>
  <si>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</si>
  <si>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</si>
  <si>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</si>
  <si>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</si>
  <si>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</si>
  <si>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</si>
  <si>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</si>
  <si>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</si>
  <si>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</si>
  <si>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</si>
  <si>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</si>
  <si>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</si>
  <si>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</si>
  <si>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</si>
  <si>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</si>
  <si>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</si>
  <si>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</si>
  <si>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</si>
  <si>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</si>
  <si>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</si>
  <si>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</si>
  <si>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</si>
  <si>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</si>
  <si>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</si>
  <si>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</si>
  <si>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</si>
  <si>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</si>
  <si>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</si>
  <si>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</si>
  <si>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</si>
  <si>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</si>
  <si>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</si>
  <si>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</si>
  <si>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</si>
  <si>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</si>
  <si>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</si>
  <si>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</si>
  <si>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</si>
  <si>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</si>
  <si>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</si>
  <si>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</si>
  <si>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</si>
  <si>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</si>
  <si>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</si>
  <si>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</si>
  <si>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</si>
  <si>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</si>
  <si>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</si>
  <si>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</si>
  <si>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</si>
  <si>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</si>
  <si>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</si>
  <si>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</si>
  <si>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</si>
  <si>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</si>
  <si>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</si>
  <si>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</si>
  <si>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</si>
  <si>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</si>
  <si>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</si>
  <si>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</si>
  <si>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</si>
  <si>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</si>
  <si>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</si>
  <si>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</si>
  <si>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</si>
  <si>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</si>
  <si>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</si>
  <si>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</si>
  <si>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</si>
  <si>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</si>
  <si>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</si>
  <si>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</si>
  <si>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</si>
  <si>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</si>
  <si>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</si>
  <si>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</si>
  <si>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</si>
  <si>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</si>
  <si>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</si>
  <si>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</si>
  <si>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</si>
  <si>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</si>
  <si>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</si>
  <si>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</si>
  <si>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</si>
  <si>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</si>
  <si>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</si>
  <si>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</si>
  <si>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</si>
  <si>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</si>
  <si>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</si>
  <si>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</si>
  <si>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</si>
  <si>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</si>
  <si>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</si>
  <si>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</si>
  <si>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</si>
  <si>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</si>
  <si>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</si>
  <si>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</si>
  <si>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</si>
  <si>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</si>
  <si>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</si>
  <si>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</si>
  <si>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</si>
  <si>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</si>
  <si>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</si>
  <si>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</si>
  <si>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</si>
  <si>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</si>
  <si>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</si>
  <si>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</si>
  <si>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</si>
  <si>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</si>
  <si>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</si>
  <si>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</si>
  <si>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</si>
  <si>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</si>
  <si>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</si>
  <si>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</si>
  <si>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</si>
  <si>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</si>
  <si>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</si>
  <si>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</si>
  <si>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</si>
  <si>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</si>
  <si>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</si>
  <si>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</si>
  <si>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</si>
  <si>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</si>
  <si>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</si>
  <si>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</si>
  <si>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</si>
  <si>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</si>
  <si>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</si>
  <si>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</si>
  <si>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</si>
  <si>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</si>
  <si>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</si>
  <si>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</si>
  <si>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</si>
  <si>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</si>
  <si>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</si>
  <si>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</si>
  <si>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</si>
  <si>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</si>
  <si>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</si>
  <si>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</si>
  <si>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</si>
  <si>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</si>
  <si>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</si>
  <si>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</si>
  <si>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</si>
  <si>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</si>
  <si>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</si>
  <si>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</si>
  <si>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</si>
  <si>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</si>
  <si>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</si>
  <si>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</si>
  <si>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</si>
  <si>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</si>
  <si>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</si>
  <si>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</si>
  <si>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</si>
  <si>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</si>
  <si>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</si>
  <si>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</si>
  <si>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</si>
  <si>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</si>
  <si>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</si>
  <si>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</si>
  <si>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</si>
  <si>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</si>
  <si>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</si>
  <si>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</si>
  <si>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</si>
  <si>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</si>
  <si>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</si>
  <si>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</si>
  <si>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</si>
  <si>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</si>
  <si>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</si>
  <si>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</si>
  <si>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</si>
  <si>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</si>
  <si>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</si>
  <si>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</si>
  <si>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</si>
  <si>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</si>
  <si>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</si>
  <si>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</si>
  <si>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</si>
  <si>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</si>
  <si>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</si>
  <si>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</si>
  <si>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</si>
  <si>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</si>
  <si>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</si>
  <si>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</si>
  <si>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</si>
  <si>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</si>
  <si>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</si>
  <si>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</si>
  <si>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</si>
  <si>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</si>
  <si>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</si>
  <si>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</si>
  <si>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</si>
  <si>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</si>
  <si>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</si>
  <si>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</si>
  <si>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</si>
  <si>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</si>
  <si>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</si>
  <si>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</si>
  <si>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</si>
  <si>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</si>
  <si>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</si>
  <si>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</si>
  <si>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</si>
  <si>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</si>
  <si>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</si>
  <si>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</si>
  <si>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</si>
  <si>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</si>
  <si>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</si>
  <si>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</si>
  <si>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</si>
  <si>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</si>
  <si>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</si>
  <si>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</si>
  <si>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</si>
  <si>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</si>
  <si>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</si>
  <si>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</si>
  <si>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</si>
  <si>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</si>
  <si>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</si>
  <si>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</si>
  <si>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</si>
  <si>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</si>
  <si>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</si>
  <si>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</si>
  <si>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</si>
  <si>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</si>
  <si>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</si>
  <si>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</si>
  <si>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</si>
  <si>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</si>
  <si>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</si>
  <si>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</si>
  <si>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</si>
  <si>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</si>
  <si>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</si>
  <si>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</si>
  <si>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</si>
  <si>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</si>
  <si>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</si>
  <si>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</si>
  <si>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</si>
  <si>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</si>
  <si>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</si>
  <si>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</si>
  <si>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</si>
  <si>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</si>
  <si>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</si>
  <si>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</si>
  <si>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</si>
  <si>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</si>
  <si>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</si>
  <si>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</si>
  <si>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</si>
  <si>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</si>
  <si>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</si>
  <si>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</si>
  <si>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</si>
  <si>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</si>
  <si>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</si>
  <si>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</si>
  <si>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</si>
  <si>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</si>
  <si>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</si>
  <si>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</si>
  <si>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</si>
  <si>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</si>
  <si>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</si>
  <si>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</si>
  <si>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</si>
  <si>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</si>
  <si>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</si>
  <si>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</si>
  <si>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</si>
  <si>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</si>
  <si>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</si>
  <si>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</si>
  <si>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</si>
  <si>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</si>
  <si>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</si>
  <si>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</si>
  <si>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</si>
  <si>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</si>
  <si>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</si>
  <si>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</si>
  <si>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</si>
  <si>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</si>
  <si>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</si>
  <si>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</si>
  <si>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</si>
  <si>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</si>
  <si>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</si>
  <si>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</si>
  <si>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</si>
  <si>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</si>
  <si>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</si>
  <si>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</si>
  <si>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</si>
  <si>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</si>
  <si>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</si>
  <si>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</si>
  <si>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</si>
  <si>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</si>
  <si>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</si>
  <si>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</si>
  <si>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</si>
  <si>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</si>
  <si>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</si>
  <si>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</si>
  <si>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</si>
  <si>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</si>
  <si>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</si>
  <si>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</si>
  <si>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</si>
  <si>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</si>
  <si>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</si>
  <si>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</si>
  <si>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</si>
  <si>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</si>
  <si>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</si>
  <si>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</si>
  <si>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</si>
  <si>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</si>
  <si>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</si>
  <si>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</si>
  <si>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</si>
  <si>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</si>
  <si>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</si>
  <si>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</si>
  <si>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</si>
  <si>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</si>
  <si>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</si>
  <si>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</si>
  <si>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</si>
  <si>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</si>
  <si>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</si>
  <si>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</si>
  <si>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</si>
  <si>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</si>
  <si>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</si>
  <si>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</si>
  <si>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</si>
  <si>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</si>
  <si>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</si>
  <si>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</si>
  <si>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</si>
  <si>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</si>
  <si>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</si>
  <si>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</si>
  <si>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</si>
  <si>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</si>
  <si>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</si>
  <si>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</si>
  <si>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</si>
  <si>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</si>
  <si>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</si>
  <si>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</si>
  <si>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</si>
  <si>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</si>
  <si>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</si>
  <si>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</si>
  <si>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</si>
  <si>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</si>
  <si>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</si>
  <si>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</si>
  <si>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</si>
  <si>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</si>
  <si>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</si>
  <si>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</si>
  <si>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</si>
  <si>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</si>
  <si>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</si>
  <si>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</si>
  <si>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</si>
  <si>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</si>
  <si>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</si>
  <si>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</si>
  <si>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</si>
  <si>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</si>
  <si>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</si>
  <si>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</si>
  <si>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</si>
  <si>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</si>
  <si>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</si>
  <si>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</si>
  <si>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</si>
  <si>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</si>
  <si>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</si>
  <si>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</si>
  <si>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</si>
  <si>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</si>
  <si>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</si>
  <si>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</si>
  <si>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</si>
  <si>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</si>
  <si>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</si>
  <si>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</si>
  <si>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</si>
  <si>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</si>
  <si>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</si>
  <si>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</si>
  <si>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</si>
  <si>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</si>
  <si>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</si>
  <si>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</si>
  <si>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</si>
  <si>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</si>
  <si>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</si>
  <si>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</si>
  <si>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</si>
  <si>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</si>
  <si>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</si>
  <si>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</si>
  <si>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</si>
  <si>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</si>
  <si>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</si>
  <si>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</si>
  <si>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</si>
  <si>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</si>
  <si>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</si>
  <si>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</si>
  <si>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</si>
  <si>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</si>
  <si>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</si>
  <si>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</si>
  <si>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</si>
  <si>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</si>
  <si>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</si>
  <si>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</si>
  <si>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</si>
  <si>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</si>
  <si>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</si>
  <si>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</si>
  <si>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</si>
  <si>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</si>
  <si>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</si>
  <si>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</si>
  <si>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</si>
  <si>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</si>
  <si>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</si>
  <si>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</si>
  <si>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</si>
  <si>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</si>
  <si>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</si>
  <si>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</si>
  <si>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</si>
  <si>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</si>
  <si>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</si>
  <si>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</si>
  <si>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</si>
  <si>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</si>
  <si>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</si>
  <si>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</si>
  <si>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</si>
  <si>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</si>
  <si>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</si>
  <si>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</si>
  <si>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</si>
  <si>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</si>
  <si>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</si>
  <si>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</si>
  <si>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</si>
  <si>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</si>
  <si>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</si>
  <si>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</si>
  <si>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</si>
  <si>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</si>
  <si>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</si>
  <si>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</si>
  <si>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</si>
  <si>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</si>
  <si>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</si>
  <si>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</si>
  <si>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</si>
  <si>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</si>
  <si>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</si>
  <si>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</si>
  <si>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</si>
  <si>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</si>
  <si>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</si>
  <si>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</si>
  <si>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</si>
  <si>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</si>
  <si>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</si>
  <si>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</si>
  <si>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</si>
  <si>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</si>
  <si>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</si>
  <si>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</si>
  <si>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</si>
  <si>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</si>
  <si>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</si>
  <si>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</si>
  <si>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</si>
  <si>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</si>
  <si>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</si>
  <si>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</si>
  <si>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</si>
  <si>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</si>
  <si>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</si>
  <si>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</si>
  <si>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</si>
  <si>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</si>
  <si>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</si>
  <si>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</si>
  <si>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</si>
  <si>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</si>
  <si>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</si>
  <si>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</si>
  <si>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</si>
  <si>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</si>
  <si>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</si>
  <si>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</si>
  <si>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</si>
  <si>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</si>
  <si>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</si>
  <si>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</si>
  <si>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</si>
  <si>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</si>
  <si>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</si>
  <si>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</si>
  <si>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</si>
  <si>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</si>
  <si>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</si>
  <si>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</si>
  <si>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</si>
  <si>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</si>
  <si>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</si>
  <si>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</si>
  <si>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</si>
  <si>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</si>
  <si>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</si>
  <si>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</si>
  <si>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</si>
  <si>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</si>
  <si>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</si>
  <si>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</si>
  <si>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</si>
  <si>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</si>
  <si>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</si>
  <si>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</si>
  <si>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</si>
  <si>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</si>
  <si>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</si>
  <si>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</si>
  <si>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</si>
  <si>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</si>
  <si>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</si>
  <si>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</si>
  <si>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</si>
  <si>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</si>
  <si>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</si>
  <si>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</si>
  <si>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</si>
  <si>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</si>
  <si>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</si>
  <si>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</si>
  <si>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</si>
  <si>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</si>
  <si>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</si>
  <si>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</si>
  <si>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</si>
  <si>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</si>
  <si>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</si>
  <si>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</si>
  <si>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</si>
  <si>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</si>
  <si>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</si>
  <si>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</si>
  <si>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</si>
  <si>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</si>
  <si>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</si>
  <si>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</si>
  <si>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</si>
  <si>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</si>
  <si>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</si>
  <si>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</si>
  <si>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</si>
  <si>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</si>
  <si>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</si>
  <si>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</si>
  <si>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</si>
  <si>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</si>
  <si>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</si>
  <si>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</si>
  <si>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</si>
  <si>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</si>
  <si>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</si>
  <si>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</si>
  <si>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</si>
  <si>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</si>
  <si>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</si>
  <si>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</si>
  <si>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</si>
  <si>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</si>
  <si>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</si>
  <si>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</si>
  <si>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</si>
  <si>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</si>
  <si>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</si>
  <si>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</si>
  <si>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</si>
  <si>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</si>
  <si>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</si>
  <si>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</si>
  <si>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</si>
  <si>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</si>
  <si>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</si>
  <si>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</si>
  <si>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</si>
  <si>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</si>
  <si>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</si>
  <si>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</si>
  <si>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</si>
  <si>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</si>
  <si>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</si>
  <si>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</si>
  <si>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</si>
  <si>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</si>
  <si>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</si>
  <si>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</si>
  <si>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</si>
  <si>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</si>
  <si>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</si>
  <si>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</si>
  <si>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</si>
  <si>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</si>
  <si>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</si>
  <si>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</si>
  <si>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</si>
  <si>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</si>
  <si>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</si>
  <si>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</si>
  <si>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</si>
  <si>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</si>
  <si>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</si>
  <si>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</si>
  <si>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</si>
  <si>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</si>
  <si>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</si>
  <si>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</si>
  <si>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</si>
  <si>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</si>
  <si>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</si>
  <si>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</si>
  <si>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</si>
  <si>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</si>
  <si>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</si>
  <si>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</si>
  <si>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</si>
  <si>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</si>
  <si>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</si>
  <si>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</si>
  <si>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</si>
  <si>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</si>
  <si>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</si>
  <si>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</si>
  <si>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</si>
  <si>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</si>
  <si>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</si>
  <si>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</si>
  <si>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</si>
  <si>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</si>
  <si>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</si>
  <si>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</si>
  <si>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</si>
  <si>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</si>
  <si>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</si>
  <si>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</si>
  <si>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</si>
  <si>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</si>
  <si>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</si>
  <si>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</si>
  <si>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</si>
  <si>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</si>
  <si>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</si>
  <si>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</si>
  <si>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</si>
  <si>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</si>
  <si>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</si>
  <si>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</si>
  <si>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</si>
  <si>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</si>
  <si>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</si>
  <si>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</si>
  <si>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</si>
  <si>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</si>
  <si>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</si>
  <si>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</si>
  <si>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</si>
  <si>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</si>
  <si>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</si>
  <si>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</si>
  <si>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</si>
  <si>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</si>
  <si>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</si>
  <si>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</si>
  <si>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</si>
  <si>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</si>
  <si>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</si>
  <si>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</si>
  <si>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</si>
  <si>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</si>
  <si>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</si>
  <si>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</si>
  <si>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</si>
  <si>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</si>
  <si>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</si>
  <si>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</si>
  <si>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</si>
  <si>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</si>
  <si>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</si>
  <si>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</si>
  <si>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</si>
  <si>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</si>
  <si>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</si>
  <si>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</si>
  <si>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</si>
  <si>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</si>
  <si>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</si>
  <si>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</si>
  <si>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</si>
  <si>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</si>
  <si>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</si>
  <si>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</si>
  <si>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</si>
  <si>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</si>
  <si>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</si>
  <si>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</si>
  <si>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</si>
  <si>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</si>
  <si>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</si>
  <si>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</si>
  <si>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</si>
  <si>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</si>
  <si>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</si>
  <si>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</si>
  <si>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</si>
  <si>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</si>
  <si>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</si>
  <si>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</si>
  <si>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</si>
  <si>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</si>
  <si>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</si>
  <si>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</si>
  <si>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</si>
  <si>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</si>
  <si>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</si>
  <si>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</si>
  <si>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</si>
  <si>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</si>
  <si>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</si>
  <si>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</si>
  <si>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</si>
  <si>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</si>
  <si>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</si>
  <si>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</si>
  <si>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</si>
  <si>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</si>
  <si>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</si>
  <si>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</si>
  <si>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</si>
  <si>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</si>
  <si>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</si>
  <si>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</si>
  <si>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</si>
  <si>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</si>
  <si>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</si>
  <si>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</si>
  <si>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</si>
  <si>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</si>
  <si>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</si>
  <si>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</si>
  <si>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</si>
  <si>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</si>
  <si>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</si>
  <si>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</si>
  <si>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</si>
  <si>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</si>
  <si>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</si>
  <si>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</si>
  <si>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</si>
  <si>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</si>
  <si>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</si>
  <si>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</si>
  <si>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</si>
  <si>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</si>
  <si>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</si>
  <si>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</si>
  <si>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</si>
  <si>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</si>
  <si>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</si>
  <si>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</si>
  <si>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</si>
  <si>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</si>
  <si>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</si>
  <si>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</si>
  <si>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</si>
  <si>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</si>
  <si>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</si>
  <si>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</si>
  <si>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</si>
  <si>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</si>
  <si>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</si>
  <si>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</si>
  <si>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</si>
  <si>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</si>
  <si>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</si>
  <si>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</si>
  <si>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</si>
  <si>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</si>
  <si>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</si>
  <si>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</si>
  <si>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</si>
  <si>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</si>
  <si>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</si>
  <si>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</si>
  <si>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</si>
  <si>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</si>
  <si>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</si>
  <si>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</si>
  <si>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</si>
  <si>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</si>
  <si>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</si>
  <si>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</si>
  <si>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</si>
  <si>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</si>
  <si>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</si>
  <si>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</si>
  <si>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</si>
  <si>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</si>
  <si>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</si>
  <si>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</si>
  <si>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</si>
  <si>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</si>
  <si>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</si>
  <si>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</si>
  <si>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</si>
  <si>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</si>
  <si>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</si>
  <si>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</si>
  <si>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</si>
  <si>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</si>
  <si>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</si>
  <si>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</si>
  <si>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</si>
  <si>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</si>
  <si>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</si>
  <si>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</si>
  <si>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</si>
  <si>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</si>
  <si>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</si>
  <si>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</si>
  <si>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</si>
  <si>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</si>
  <si>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</si>
  <si>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</si>
  <si>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</si>
  <si>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</si>
  <si>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</si>
  <si>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</si>
  <si>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</si>
  <si>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</si>
  <si>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</si>
  <si>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</si>
  <si>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</si>
  <si>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</si>
  <si>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</si>
  <si>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</si>
  <si>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</si>
  <si>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</si>
  <si>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</si>
  <si>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</si>
  <si>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</si>
  <si>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</si>
  <si>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</si>
  <si>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</si>
  <si>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</si>
  <si>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</si>
  <si>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</si>
  <si>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</si>
  <si>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</si>
  <si>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</si>
  <si>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</si>
  <si>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</si>
  <si>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</si>
  <si>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</si>
  <si>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</si>
  <si>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</si>
  <si>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</si>
  <si>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</si>
  <si>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</si>
  <si>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</si>
  <si>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</si>
  <si>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</si>
  <si>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</si>
  <si>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</si>
  <si>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</si>
  <si>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</si>
  <si>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</si>
  <si>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</si>
  <si>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</si>
  <si>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</si>
  <si>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</si>
  <si>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</si>
  <si>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</si>
  <si>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</si>
  <si>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</si>
  <si>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</si>
  <si>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</si>
  <si>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</si>
  <si>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</si>
  <si>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</si>
  <si>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</si>
  <si>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</si>
  <si>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</si>
  <si>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</si>
  <si>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</si>
  <si>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</si>
  <si>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</si>
  <si>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</si>
  <si>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</si>
  <si>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</si>
  <si>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</si>
  <si>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</si>
  <si>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</si>
  <si>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</si>
  <si>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</si>
  <si>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</si>
  <si>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</si>
  <si>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</si>
  <si>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</si>
  <si>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</si>
  <si>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</si>
  <si>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</si>
  <si>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</si>
  <si>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</si>
  <si>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</si>
  <si>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</si>
  <si>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</si>
  <si>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</si>
  <si>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</si>
  <si>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</si>
  <si>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</si>
  <si>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</si>
  <si>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</si>
  <si>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</si>
  <si>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</si>
  <si>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</si>
  <si>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</si>
  <si>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</si>
  <si>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</si>
  <si>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</si>
  <si>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</si>
  <si>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</si>
  <si>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</si>
  <si>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</si>
  <si>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</si>
  <si>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</si>
  <si>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</si>
  <si>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</si>
  <si>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</si>
  <si>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</si>
  <si>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</si>
  <si>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</si>
  <si>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</si>
  <si>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</si>
  <si>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</si>
  <si>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</si>
  <si>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</si>
  <si>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</si>
  <si>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</si>
  <si>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</si>
  <si>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</si>
  <si>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</si>
  <si>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</si>
  <si>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</si>
  <si>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</si>
  <si>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</si>
  <si>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</si>
  <si>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</si>
  <si>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</si>
  <si>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</si>
  <si>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</si>
  <si>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</si>
  <si>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</si>
  <si>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</si>
  <si>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</si>
  <si>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</si>
  <si>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</si>
  <si>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</si>
  <si>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</si>
  <si>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</si>
  <si>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</si>
  <si>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</si>
  <si>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</si>
  <si>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</si>
  <si>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</si>
  <si>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</si>
  <si>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</si>
  <si>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</si>
  <si>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</si>
  <si>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</si>
  <si>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</si>
  <si>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</si>
  <si>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</si>
  <si>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</si>
  <si>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</si>
  <si>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</si>
  <si>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</si>
  <si>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</si>
  <si>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</si>
  <si>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</si>
  <si>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</si>
  <si>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</si>
  <si>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</si>
  <si>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</si>
  <si>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</si>
  <si>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</si>
  <si>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</si>
  <si>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</si>
  <si>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</si>
  <si>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</si>
  <si>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</si>
  <si>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</si>
  <si>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</si>
  <si>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</si>
  <si>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</si>
  <si>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</si>
  <si>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</si>
  <si>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</si>
  <si>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</si>
  <si>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</si>
  <si>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</si>
  <si>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</si>
  <si>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</si>
  <si>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</si>
  <si>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</si>
  <si>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</si>
  <si>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</si>
  <si>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</si>
  <si>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</si>
  <si>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</si>
  <si>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</si>
  <si>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</si>
  <si>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</si>
  <si>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</si>
  <si>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</si>
  <si>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</si>
  <si>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</si>
  <si>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</si>
  <si>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</si>
  <si>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</si>
  <si>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</si>
  <si>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</si>
  <si>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</si>
  <si>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</si>
  <si>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</si>
  <si>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</si>
  <si>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</si>
  <si>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</si>
  <si>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</si>
  <si>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</si>
  <si>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</si>
  <si>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</si>
  <si>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</si>
  <si>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</si>
  <si>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</si>
  <si>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</si>
  <si>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</si>
  <si>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</si>
  <si>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</si>
  <si>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</si>
  <si>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</si>
  <si>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</si>
  <si>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</si>
  <si>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</si>
  <si>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</si>
  <si>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</si>
  <si>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</si>
  <si>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</si>
  <si>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</si>
  <si>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</si>
  <si>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</si>
  <si>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</si>
  <si>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</si>
  <si>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</si>
  <si>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</si>
  <si>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</si>
  <si>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</si>
  <si>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</si>
  <si>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</si>
  <si>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</si>
  <si>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</si>
  <si>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</si>
  <si>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</si>
  <si>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</si>
  <si>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</si>
  <si>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</si>
  <si>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</si>
  <si>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</si>
  <si>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</si>
  <si>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</si>
  <si>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</si>
  <si>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</si>
  <si>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</si>
  <si>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</si>
  <si>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</si>
  <si>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</si>
  <si>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</si>
  <si>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</si>
  <si>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</si>
  <si>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</si>
  <si>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</si>
  <si>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</si>
  <si>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</si>
  <si>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</si>
  <si>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</si>
  <si>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</si>
  <si>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</si>
  <si>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</si>
  <si>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</si>
  <si>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</si>
  <si>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</si>
  <si>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</si>
  <si>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</si>
  <si>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</si>
  <si>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</si>
  <si>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</si>
  <si>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</si>
  <si>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</si>
  <si>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</si>
  <si>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</si>
  <si>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</si>
  <si>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</si>
  <si>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</si>
  <si>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</si>
  <si>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</si>
  <si>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</si>
  <si>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</si>
  <si>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</si>
  <si>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</si>
  <si>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</si>
  <si>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</si>
  <si>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</si>
  <si>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</si>
  <si>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</si>
  <si>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</si>
  <si>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</si>
  <si>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</si>
  <si>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</si>
  <si>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</si>
  <si>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</si>
  <si>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</si>
  <si>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</si>
  <si>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</si>
  <si>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</si>
  <si>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</si>
  <si>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</si>
  <si>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</si>
  <si>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</si>
  <si>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</si>
  <si>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</si>
  <si>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</si>
  <si>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</si>
  <si>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</si>
  <si>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</si>
  <si>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</si>
  <si>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</si>
  <si>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</si>
  <si>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</si>
  <si>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</si>
  <si>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</si>
  <si>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</si>
  <si>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</si>
  <si>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</si>
  <si>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</si>
  <si>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</si>
  <si>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</si>
  <si>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</si>
  <si>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</si>
  <si>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</si>
  <si>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</si>
  <si>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</si>
  <si>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</si>
  <si>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</si>
  <si>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</si>
  <si>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</si>
  <si>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</si>
  <si>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</si>
  <si>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</si>
  <si>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</si>
  <si>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</si>
  <si>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</si>
  <si>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</si>
  <si>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</si>
  <si>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</si>
  <si>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</si>
  <si>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</si>
  <si>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</si>
  <si>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</si>
  <si>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</si>
  <si>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</si>
  <si>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</si>
  <si>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</si>
  <si>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</si>
  <si>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</si>
  <si>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</si>
  <si>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</si>
  <si>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</si>
  <si>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</si>
  <si>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</si>
  <si>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</si>
  <si>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</si>
  <si>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</si>
  <si>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</si>
  <si>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</si>
  <si>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</si>
  <si>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</si>
  <si>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</si>
  <si>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</si>
  <si>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</si>
  <si>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</si>
  <si>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</si>
  <si>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</si>
  <si>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</si>
  <si>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</si>
  <si>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</si>
  <si>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</si>
  <si>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</si>
  <si>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</si>
  <si>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</si>
  <si>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</si>
  <si>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</si>
  <si>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</si>
  <si>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</si>
  <si>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</si>
  <si>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</si>
  <si>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</si>
  <si>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</si>
  <si>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</si>
  <si>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</si>
  <si>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</si>
  <si>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</si>
  <si>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</si>
  <si>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</si>
  <si>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</si>
  <si>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</si>
  <si>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</si>
  <si>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</si>
  <si>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</si>
  <si>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</si>
  <si>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</si>
  <si>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</si>
  <si>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</si>
  <si>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</si>
  <si>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</si>
  <si>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</si>
  <si>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</si>
  <si>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</si>
  <si>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</si>
  <si>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</si>
  <si>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</si>
  <si>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</si>
  <si>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</si>
  <si>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</si>
  <si>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</si>
  <si>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</si>
  <si>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</si>
  <si>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</si>
  <si>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</si>
  <si>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</si>
  <si>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</si>
  <si>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</si>
  <si>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</si>
  <si>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</si>
  <si>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</si>
  <si>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</si>
  <si>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</si>
  <si>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</si>
  <si>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</si>
  <si>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</si>
  <si>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</si>
  <si>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</si>
  <si>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</si>
  <si>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</si>
  <si>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</si>
  <si>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</si>
  <si>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</si>
  <si>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</si>
  <si>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</si>
  <si>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</si>
  <si>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</si>
  <si>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</si>
  <si>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</si>
  <si>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</si>
  <si>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</si>
  <si>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</si>
  <si>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</si>
  <si>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</si>
  <si>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</si>
  <si>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</si>
  <si>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</si>
  <si>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</si>
  <si>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</si>
  <si>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</si>
  <si>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</si>
  <si>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</si>
  <si>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</si>
  <si>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</si>
  <si>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</si>
  <si>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</si>
  <si>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</si>
  <si>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</si>
  <si>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</si>
  <si>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</si>
  <si>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</si>
  <si>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</si>
  <si>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</si>
  <si>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</si>
  <si>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</si>
  <si>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</si>
  <si>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</si>
  <si>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</si>
  <si>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</si>
  <si>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</si>
  <si>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</si>
  <si>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</si>
  <si>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</si>
  <si>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</si>
  <si>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</si>
  <si>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</si>
  <si>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</si>
  <si>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</si>
  <si>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</si>
  <si>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</si>
  <si>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</si>
  <si>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</si>
  <si>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</si>
  <si>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</si>
  <si>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</si>
  <si>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</si>
  <si>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</si>
  <si>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</si>
  <si>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</si>
  <si>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</si>
  <si>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</si>
  <si>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</si>
  <si>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</si>
  <si>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</si>
  <si>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</si>
  <si>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</si>
  <si>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</si>
  <si>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</si>
  <si>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</si>
  <si>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</si>
  <si>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</si>
  <si>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</si>
  <si>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</si>
  <si>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</si>
  <si>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</si>
  <si>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</si>
  <si>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</si>
  <si>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</si>
  <si>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</si>
  <si>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</si>
  <si>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</si>
  <si>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</si>
  <si>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</si>
  <si>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</si>
  <si>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</si>
  <si>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</si>
  <si>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</si>
  <si>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</si>
  <si>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</si>
  <si>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</si>
  <si>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</si>
  <si>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</si>
  <si>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</si>
  <si>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</si>
  <si>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</si>
  <si>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</si>
  <si>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</si>
  <si>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</si>
  <si>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</si>
  <si>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</si>
  <si>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</si>
  <si>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</si>
  <si>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</si>
  <si>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</si>
  <si>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</si>
  <si>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</si>
  <si>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</si>
  <si>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</si>
  <si>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</si>
  <si>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</si>
  <si>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</si>
  <si>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</si>
  <si>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</si>
  <si>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</si>
  <si>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</si>
  <si>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</si>
  <si>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</si>
  <si>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</si>
  <si>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</si>
  <si>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</si>
  <si>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</si>
  <si>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</si>
  <si>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</si>
  <si>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</si>
  <si>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</si>
  <si>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</si>
  <si>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</si>
  <si>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</si>
  <si>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</si>
  <si>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</si>
  <si>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</si>
  <si>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</si>
  <si>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</si>
  <si>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</si>
  <si>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</si>
  <si>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</si>
  <si>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</si>
  <si>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</si>
  <si>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</si>
  <si>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</si>
  <si>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</si>
  <si>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</si>
  <si>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</si>
  <si>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</si>
  <si>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</si>
  <si>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</si>
  <si>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</si>
  <si>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</si>
  <si>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</si>
  <si>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</si>
  <si>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</si>
  <si>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</si>
  <si>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</si>
  <si>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</si>
  <si>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</si>
  <si>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</si>
  <si>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</si>
  <si>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</si>
  <si>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</si>
  <si>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</si>
  <si>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</si>
  <si>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</si>
  <si>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</si>
  <si>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</si>
  <si>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</si>
  <si>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</si>
  <si>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</si>
  <si>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</si>
  <si>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</si>
  <si>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</si>
  <si>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</si>
  <si>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</si>
  <si>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</si>
  <si>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</si>
  <si>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</si>
  <si>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</si>
  <si>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</si>
  <si>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</si>
  <si>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</si>
  <si>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</si>
  <si>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</si>
  <si>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</si>
  <si>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</si>
  <si>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</si>
  <si>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</si>
  <si>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</si>
  <si>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</si>
  <si>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</si>
  <si>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</si>
  <si>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</si>
  <si>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</si>
  <si>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</si>
  <si>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</si>
  <si>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</si>
  <si>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</si>
  <si>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</si>
  <si>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</si>
  <si>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</si>
  <si>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</si>
  <si>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</si>
  <si>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</si>
  <si>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</si>
  <si>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</si>
  <si>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</si>
  <si>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</si>
  <si>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</si>
  <si>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</si>
  <si>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</si>
  <si>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</si>
  <si>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</si>
  <si>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</si>
  <si>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</si>
  <si>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</si>
  <si>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</si>
  <si>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</si>
  <si>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</si>
  <si>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</si>
  <si>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</si>
  <si>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</si>
  <si>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</si>
  <si>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</si>
  <si>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</si>
  <si>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</si>
  <si>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</si>
  <si>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</si>
  <si>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</si>
  <si>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</si>
  <si>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</si>
  <si>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</si>
  <si>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</si>
  <si>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</si>
  <si>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</si>
  <si>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</si>
  <si>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</si>
  <si>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</si>
  <si>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</si>
  <si>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</si>
  <si>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</si>
  <si>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</si>
  <si>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</si>
  <si>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</si>
  <si>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</si>
  <si>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</si>
  <si>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</si>
  <si>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</si>
  <si>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</si>
  <si>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</si>
  <si>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</si>
  <si>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</si>
  <si>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</si>
  <si>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</si>
  <si>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</si>
  <si>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</si>
  <si>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</si>
  <si>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</si>
  <si>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</si>
  <si>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</si>
  <si>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</si>
  <si>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</si>
  <si>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</si>
  <si>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</si>
  <si>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</si>
  <si>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</si>
  <si>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</si>
  <si>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</si>
  <si>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</si>
  <si>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</si>
  <si>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</si>
  <si>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</si>
  <si>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</si>
  <si>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</si>
  <si>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</si>
  <si>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</si>
  <si>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</si>
  <si>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</si>
  <si>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</si>
  <si>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</si>
  <si>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</si>
  <si>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</si>
  <si>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</si>
  <si>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</si>
  <si>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</si>
  <si>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</si>
  <si>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</si>
  <si>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</si>
  <si>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</si>
  <si>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</si>
  <si>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</si>
  <si>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</si>
  <si>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</si>
  <si>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</si>
  <si>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</si>
  <si>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</si>
  <si>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</si>
  <si>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</si>
  <si>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</si>
  <si>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</si>
  <si>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</si>
  <si>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</si>
  <si>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</si>
  <si>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</si>
  <si>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</si>
  <si>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</si>
  <si>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</si>
  <si>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</si>
  <si>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</si>
  <si>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</si>
  <si>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</si>
  <si>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</si>
  <si>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</si>
  <si>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</si>
  <si>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</si>
  <si>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</si>
  <si>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</si>
  <si>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</si>
  <si>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</si>
  <si>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</si>
  <si>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</si>
  <si>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</si>
  <si>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</si>
  <si>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</si>
  <si>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</si>
  <si>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</si>
  <si>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</si>
  <si>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</si>
  <si>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</si>
  <si>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</si>
  <si>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</si>
  <si>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</si>
  <si>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</si>
  <si>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</si>
  <si>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</si>
  <si>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</si>
  <si>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</si>
  <si>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</si>
  <si>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</si>
  <si>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</si>
  <si>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</si>
  <si>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</si>
  <si>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</si>
  <si>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</si>
  <si>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</si>
  <si>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</si>
  <si>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</si>
  <si>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</si>
  <si>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</si>
  <si>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</si>
  <si>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</si>
  <si>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</si>
  <si>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</si>
  <si>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</si>
  <si>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</si>
  <si>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</si>
  <si>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</si>
  <si>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</si>
  <si>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</si>
  <si>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</si>
  <si>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</si>
  <si>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</si>
  <si>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</si>
  <si>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</si>
  <si>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</si>
  <si>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</si>
  <si>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</si>
  <si>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</si>
  <si>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</si>
  <si>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</si>
  <si>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</si>
  <si>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</si>
  <si>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</si>
  <si>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</si>
  <si>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</si>
  <si>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</si>
  <si>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</si>
  <si>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</si>
  <si>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</si>
  <si>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</si>
  <si>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</si>
  <si>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</si>
  <si>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</si>
  <si>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</si>
  <si>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</si>
  <si>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</si>
  <si>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</si>
  <si>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</si>
  <si>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</si>
  <si>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</si>
  <si>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</si>
  <si>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</si>
  <si>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</si>
  <si>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</si>
  <si>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</si>
  <si>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</si>
  <si>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</si>
  <si>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</si>
  <si>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</si>
  <si>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</si>
  <si>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</si>
  <si>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</si>
  <si>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</si>
  <si>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</si>
  <si>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</si>
  <si>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</si>
  <si>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</si>
  <si>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</si>
  <si>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</si>
  <si>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</si>
  <si>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</si>
  <si>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</si>
  <si>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</si>
  <si>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</si>
  <si>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</si>
  <si>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</si>
  <si>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</si>
  <si>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</si>
  <si>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</si>
  <si>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</si>
  <si>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</si>
  <si>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</si>
  <si>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</si>
  <si>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</si>
  <si>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</si>
  <si>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</si>
  <si>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</si>
  <si>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</si>
  <si>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</si>
  <si>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</si>
  <si>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</si>
  <si>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</si>
  <si>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</si>
  <si>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</si>
  <si>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</si>
  <si>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</si>
  <si>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</si>
  <si>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</si>
  <si>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</si>
  <si>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</si>
  <si>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</si>
  <si>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</si>
  <si>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</si>
  <si>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</si>
  <si>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</si>
  <si>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</si>
  <si>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</si>
  <si>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</si>
  <si>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</si>
  <si>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</si>
  <si>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</si>
  <si>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</si>
  <si>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</si>
  <si>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</si>
  <si>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</si>
  <si>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</si>
  <si>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</si>
  <si>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</si>
  <si>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</si>
  <si>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</si>
  <si>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</si>
  <si>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</si>
  <si>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</si>
  <si>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</si>
  <si>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</si>
  <si>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</si>
  <si>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</si>
  <si>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</si>
  <si>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</si>
  <si>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</si>
  <si>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</si>
  <si>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</si>
  <si>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</si>
  <si>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</si>
  <si>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</si>
  <si>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</si>
  <si>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</si>
  <si>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</si>
  <si>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</si>
  <si>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</si>
  <si>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</si>
  <si>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</si>
  <si>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</si>
  <si>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</si>
  <si>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</si>
  <si>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</si>
  <si>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</si>
  <si>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</si>
  <si>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</si>
  <si>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</si>
  <si>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</si>
  <si>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</si>
  <si>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</si>
  <si>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</si>
  <si>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</si>
  <si>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</si>
  <si>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</si>
  <si>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</si>
  <si>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</si>
  <si>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</si>
  <si>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</si>
  <si>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</si>
  <si>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</si>
  <si>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</si>
  <si>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</si>
  <si>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</si>
  <si>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</si>
  <si>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</si>
  <si>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</si>
  <si>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</si>
  <si>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</si>
  <si>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</si>
  <si>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</si>
  <si>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</si>
  <si>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</si>
  <si>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</si>
  <si>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</si>
  <si>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</si>
  <si>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</si>
  <si>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</si>
  <si>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</si>
  <si>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</si>
  <si>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</si>
  <si>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</si>
  <si>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</si>
  <si>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</si>
  <si>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</si>
  <si>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</si>
  <si>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</si>
  <si>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</si>
  <si>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</si>
  <si>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</si>
  <si>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</si>
  <si>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</si>
  <si>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</si>
  <si>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</si>
  <si>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</si>
  <si>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</si>
  <si>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</si>
  <si>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</si>
  <si>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</si>
  <si>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</si>
  <si>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</si>
  <si>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</si>
  <si>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</si>
  <si>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</si>
  <si>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</si>
  <si>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</si>
  <si>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</si>
  <si>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</si>
  <si>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</si>
  <si>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</si>
  <si>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</si>
  <si>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</si>
  <si>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</si>
  <si>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</si>
  <si>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</si>
  <si>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</si>
  <si>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</si>
  <si>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</si>
  <si>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</si>
  <si>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</si>
  <si>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</si>
  <si>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</si>
  <si>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</si>
  <si>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</si>
  <si>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</si>
  <si>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</si>
  <si>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</si>
  <si>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</si>
  <si>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</si>
  <si>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</si>
  <si>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</si>
  <si>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</si>
  <si>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</si>
  <si>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</si>
  <si>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</si>
  <si>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</si>
  <si>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</si>
  <si>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</si>
  <si>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</si>
  <si>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</si>
  <si>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</si>
  <si>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</si>
  <si>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</si>
  <si>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</si>
  <si>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</si>
  <si>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</si>
  <si>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</si>
  <si>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</si>
  <si>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</si>
  <si>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</si>
  <si>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</si>
  <si>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</si>
  <si>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</si>
  <si>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</si>
  <si>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</si>
  <si>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</si>
  <si>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</si>
  <si>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</si>
  <si>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</si>
  <si>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</si>
  <si>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</si>
  <si>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</si>
  <si>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</si>
  <si>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</si>
  <si>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</si>
  <si>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</si>
  <si>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</si>
  <si>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</si>
  <si>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</si>
  <si>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</si>
  <si>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</si>
  <si>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</si>
  <si>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</si>
  <si>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</si>
  <si>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</si>
  <si>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</si>
  <si>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</si>
  <si>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</si>
  <si>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</si>
  <si>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</si>
  <si>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</si>
  <si>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</si>
  <si>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</si>
  <si>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</si>
  <si>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</si>
  <si>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</si>
  <si>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</si>
  <si>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</si>
  <si>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</si>
  <si>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</si>
  <si>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</si>
  <si>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</si>
  <si>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</si>
  <si>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</si>
  <si>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</si>
  <si>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</si>
  <si>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</si>
  <si>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</si>
  <si>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</si>
  <si>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</si>
  <si>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</si>
  <si>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</si>
  <si>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</si>
  <si>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</si>
  <si>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</si>
  <si>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</si>
  <si>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</si>
  <si>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</si>
  <si>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</si>
  <si>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</si>
  <si>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</si>
  <si>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</si>
  <si>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</si>
  <si>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</si>
  <si>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</si>
  <si>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</si>
  <si>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</si>
  <si>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</si>
  <si>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</si>
  <si>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</si>
  <si>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</si>
  <si>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</si>
  <si>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</si>
  <si>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</si>
  <si>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</si>
  <si>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</si>
  <si>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</si>
  <si>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</si>
  <si>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</si>
  <si>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</si>
  <si>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</si>
  <si>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</si>
  <si>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</si>
  <si>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</si>
  <si>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</si>
  <si>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</si>
  <si>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</si>
  <si>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</si>
  <si>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</si>
  <si>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</si>
  <si>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</si>
  <si>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</si>
  <si>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</si>
  <si>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</si>
  <si>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</si>
  <si>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</si>
  <si>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</si>
  <si>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</si>
  <si>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</si>
  <si>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</si>
  <si>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</si>
  <si>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</si>
  <si>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</si>
  <si>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</si>
  <si>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</si>
  <si>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</si>
  <si>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</si>
  <si>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</si>
  <si>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</si>
  <si>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</si>
  <si>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</si>
  <si>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</si>
  <si>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</si>
  <si>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</si>
  <si>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</si>
  <si>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</si>
  <si>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</si>
  <si>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</si>
  <si>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</si>
  <si>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</si>
  <si>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</si>
  <si>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</si>
  <si>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</si>
  <si>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</si>
  <si>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</si>
  <si>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</si>
  <si>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</si>
  <si>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</si>
  <si>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</si>
  <si>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</si>
  <si>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</si>
  <si>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</si>
  <si>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</si>
  <si>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</si>
  <si>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</si>
  <si>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</si>
  <si>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</si>
  <si>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</si>
  <si>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</si>
  <si>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</si>
  <si>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</si>
  <si>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</si>
  <si>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</si>
  <si>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</si>
  <si>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</si>
  <si>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</si>
  <si>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</si>
  <si>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</si>
  <si>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</si>
  <si>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</si>
  <si>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</si>
  <si>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</si>
  <si>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</si>
  <si>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</si>
  <si>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</si>
  <si>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</si>
  <si>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</si>
  <si>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</si>
  <si>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</si>
  <si>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</si>
  <si>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</si>
  <si>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</si>
  <si>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</si>
  <si>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</si>
  <si>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</si>
  <si>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</si>
  <si>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</si>
  <si>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</si>
  <si>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</si>
  <si>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</si>
  <si>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</si>
  <si>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</si>
  <si>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</si>
  <si>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</si>
  <si>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</si>
  <si>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</si>
  <si>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</si>
  <si>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</si>
  <si>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</si>
  <si>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</si>
  <si>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</si>
  <si>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</si>
  <si>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</si>
  <si>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</si>
  <si>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</si>
  <si>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</si>
  <si>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</si>
  <si>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</si>
  <si>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</si>
  <si>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</si>
  <si>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</si>
  <si>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</si>
  <si>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</si>
  <si>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</si>
  <si>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</si>
  <si>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</si>
  <si>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</si>
  <si>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</si>
  <si>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</si>
  <si>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</si>
  <si>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</si>
  <si>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</si>
  <si>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</si>
  <si>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</si>
  <si>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</si>
  <si>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</si>
  <si>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</si>
  <si>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</si>
  <si>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</si>
  <si>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</si>
  <si>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</si>
  <si>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</si>
  <si>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</si>
  <si>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</si>
  <si>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</si>
  <si>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</si>
  <si>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</si>
  <si>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</si>
  <si>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</si>
  <si>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</si>
  <si>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</si>
  <si>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</si>
  <si>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</si>
  <si>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</si>
  <si>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</si>
  <si>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</si>
  <si>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</si>
  <si>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</si>
  <si>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</si>
  <si>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</si>
  <si>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</si>
  <si>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</si>
  <si>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</si>
  <si>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</si>
  <si>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</si>
  <si>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</si>
  <si>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</si>
  <si>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</si>
  <si>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</si>
  <si>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</si>
  <si>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</si>
  <si>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</si>
  <si>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</si>
  <si>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</si>
  <si>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</si>
  <si>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</si>
  <si>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</si>
  <si>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</si>
  <si>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</si>
  <si>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</si>
  <si>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</si>
  <si>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</si>
  <si>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</si>
  <si>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</si>
  <si>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</si>
  <si>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</si>
  <si>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</si>
  <si>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</si>
  <si>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</si>
  <si>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</si>
  <si>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</si>
  <si>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</si>
  <si>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</si>
  <si>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</si>
  <si>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</si>
  <si>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</si>
  <si>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</si>
  <si>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</si>
  <si>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</si>
  <si>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</si>
  <si>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</si>
  <si>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</si>
  <si>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</si>
  <si>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</si>
  <si>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</si>
  <si>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</si>
  <si>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</si>
  <si>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</si>
  <si>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</si>
  <si>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</si>
  <si>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</si>
  <si>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</si>
  <si>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</si>
  <si>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</si>
  <si>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</si>
  <si>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</si>
  <si>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</si>
  <si>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</si>
  <si>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</si>
  <si>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</si>
  <si>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</si>
  <si>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</si>
  <si>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</si>
  <si>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</si>
  <si>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</si>
  <si>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</si>
  <si>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</si>
  <si>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</si>
  <si>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</si>
  <si>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</si>
  <si>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</si>
  <si>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</si>
  <si>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</si>
  <si>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</si>
  <si>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</si>
  <si>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</si>
  <si>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</si>
  <si>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</si>
  <si>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</si>
  <si>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</si>
  <si>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</si>
  <si>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</si>
  <si>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</si>
  <si>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</si>
  <si>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</si>
  <si>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</si>
  <si>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</si>
  <si>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</si>
  <si>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</si>
  <si>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</si>
  <si>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</si>
  <si>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</si>
  <si>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</si>
  <si>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</si>
  <si>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</si>
  <si>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</si>
  <si>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</si>
  <si>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</si>
  <si>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</si>
  <si>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</si>
  <si>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</si>
  <si>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</si>
  <si>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</si>
  <si>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</si>
  <si>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</si>
  <si>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</si>
  <si>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</si>
  <si>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</si>
  <si>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</si>
  <si>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</si>
  <si>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</si>
  <si>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</si>
  <si>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</si>
  <si>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</si>
  <si>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</si>
  <si>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</si>
  <si>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</si>
  <si>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</si>
  <si>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</si>
  <si>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</si>
  <si>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</si>
  <si>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</si>
  <si>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</si>
  <si>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</si>
  <si>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</si>
  <si>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</si>
  <si>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</si>
  <si>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</si>
  <si>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</si>
  <si>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</si>
  <si>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</si>
  <si>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</si>
  <si>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</si>
  <si>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</si>
  <si>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</si>
  <si>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</si>
  <si>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</si>
  <si>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</si>
  <si>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</si>
  <si>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</si>
  <si>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</si>
  <si>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</si>
  <si>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</si>
  <si>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</si>
  <si>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</si>
  <si>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</si>
  <si>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</si>
  <si>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</si>
  <si>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</si>
  <si>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</si>
  <si>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</si>
  <si>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</si>
  <si>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</si>
  <si>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</si>
  <si>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</si>
  <si>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</si>
  <si>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</si>
  <si>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</si>
  <si>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</si>
  <si>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</si>
  <si>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</si>
  <si>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</si>
  <si>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</si>
  <si>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</si>
  <si>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</si>
  <si>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</si>
  <si>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</si>
  <si>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</si>
  <si>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</si>
  <si>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</si>
  <si>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</si>
  <si>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</si>
  <si>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</si>
  <si>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</si>
  <si>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</si>
  <si>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</si>
  <si>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</si>
  <si>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</si>
  <si>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</si>
  <si>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</si>
  <si>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</si>
  <si>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</si>
  <si>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</si>
  <si>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</si>
  <si>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</si>
  <si>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</si>
  <si>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</si>
  <si>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</si>
  <si>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</si>
  <si>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</si>
  <si>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</si>
  <si>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</si>
  <si>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</si>
  <si>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</si>
  <si>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</si>
  <si>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</si>
  <si>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</si>
  <si>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</si>
  <si>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</si>
  <si>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</si>
  <si>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</si>
  <si>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</si>
  <si>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</si>
  <si>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</si>
  <si>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</si>
  <si>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</si>
  <si>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</si>
  <si>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</si>
  <si>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</si>
  <si>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</si>
  <si>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</si>
  <si>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</si>
  <si>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</si>
  <si>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</si>
  <si>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</si>
  <si>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</si>
  <si>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</si>
  <si>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</si>
  <si>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</si>
  <si>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</si>
  <si>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</si>
  <si>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</si>
  <si>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</si>
  <si>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</si>
  <si>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</si>
  <si>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</si>
  <si>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</si>
  <si>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</si>
  <si>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</si>
  <si>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</si>
  <si>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</si>
  <si>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</si>
  <si>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</si>
  <si>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</si>
  <si>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</si>
  <si>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</si>
  <si>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</si>
  <si>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</si>
  <si>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</si>
  <si>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</si>
  <si>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</si>
  <si>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</si>
  <si>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</si>
  <si>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</si>
  <si>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</si>
  <si>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</si>
  <si>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</si>
  <si>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</si>
  <si>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</si>
  <si>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</si>
  <si>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</si>
  <si>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</si>
  <si>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</si>
  <si>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</si>
  <si>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</si>
  <si>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</si>
  <si>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</si>
  <si>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</si>
  <si>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</si>
  <si>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</si>
  <si>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</si>
  <si>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</si>
  <si>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</si>
  <si>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</si>
  <si>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</si>
  <si>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</si>
  <si>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</si>
  <si>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</si>
  <si>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</si>
  <si>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</si>
  <si>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</si>
  <si>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</si>
  <si>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</si>
  <si>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</si>
  <si>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</si>
  <si>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</si>
  <si>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</si>
  <si>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</si>
  <si>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</si>
  <si>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</si>
  <si>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</si>
  <si>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</si>
  <si>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</si>
  <si>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</si>
  <si>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</si>
  <si>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</si>
  <si>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</si>
  <si>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</si>
  <si>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</si>
  <si>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</si>
  <si>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</si>
  <si>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</si>
  <si>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</si>
  <si>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</si>
  <si>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</si>
  <si>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</si>
  <si>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</si>
  <si>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</si>
  <si>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</si>
  <si>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</si>
  <si>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</si>
  <si>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</si>
  <si>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</si>
  <si>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</si>
  <si>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</si>
  <si>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</si>
  <si>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</si>
  <si>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</si>
  <si>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</si>
  <si>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</si>
  <si>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</si>
  <si>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</si>
  <si>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</si>
  <si>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</si>
  <si>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</si>
  <si>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</si>
  <si>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</si>
  <si>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</si>
  <si>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</si>
  <si>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</si>
  <si>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</si>
  <si>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</si>
  <si>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</si>
  <si>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</si>
  <si>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</si>
  <si>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</si>
  <si>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</si>
  <si>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</si>
  <si>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</si>
  <si>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</si>
  <si>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</si>
  <si>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</si>
  <si>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</si>
  <si>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</si>
  <si>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</si>
  <si>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</si>
  <si>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</si>
  <si>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</si>
  <si>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</si>
  <si>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</si>
  <si>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</si>
  <si>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</si>
  <si>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</si>
  <si>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</si>
  <si>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</si>
  <si>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</si>
  <si>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</si>
  <si>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</si>
  <si>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</si>
  <si>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</si>
  <si>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</si>
  <si>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</si>
  <si>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</si>
  <si>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</si>
  <si>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</si>
  <si>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</si>
  <si>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</si>
  <si>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</si>
  <si>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</si>
  <si>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</si>
  <si>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</si>
  <si>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</si>
  <si>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</si>
  <si>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</si>
  <si>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</si>
  <si>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</si>
  <si>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</si>
  <si>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</si>
  <si>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</si>
  <si>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</si>
  <si>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</si>
  <si>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</si>
  <si>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</si>
  <si>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</si>
  <si>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</si>
  <si>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</si>
  <si>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</si>
  <si>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</si>
  <si>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</si>
  <si>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</si>
  <si>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</si>
  <si>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</si>
  <si>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</si>
  <si>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</si>
  <si>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</si>
  <si>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</si>
  <si>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</si>
  <si>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</si>
  <si>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</si>
  <si>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</si>
  <si>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</si>
  <si>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</si>
  <si>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</si>
  <si>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</si>
  <si>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</si>
  <si>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</si>
  <si>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</si>
  <si>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</si>
  <si>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</si>
  <si>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</si>
  <si>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</si>
  <si>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</si>
  <si>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</si>
  <si>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</si>
  <si>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</si>
  <si>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</si>
  <si>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</si>
  <si>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</si>
  <si>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</si>
  <si>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</si>
  <si>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</si>
  <si>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</si>
  <si>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</si>
  <si>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</si>
  <si>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</si>
  <si>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</si>
  <si>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</si>
  <si>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</si>
  <si>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</si>
  <si>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</si>
  <si>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</si>
  <si>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</si>
  <si>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</si>
  <si>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</si>
  <si>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</si>
  <si>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</si>
  <si>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</si>
  <si>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</si>
  <si>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</si>
  <si>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</si>
  <si>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</si>
  <si>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</si>
  <si>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</si>
  <si>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</si>
  <si>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</si>
  <si>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</si>
  <si>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</si>
  <si>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</si>
  <si>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</si>
  <si>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</si>
  <si>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</si>
  <si>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</si>
  <si>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</si>
  <si>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</si>
  <si>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</si>
  <si>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</si>
  <si>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</si>
  <si>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</si>
  <si>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</si>
  <si>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</si>
  <si>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</si>
  <si>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</si>
  <si>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</si>
  <si>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</si>
  <si>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</si>
  <si>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</si>
  <si>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</si>
  <si>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</si>
  <si>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</si>
  <si>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</si>
  <si>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</si>
  <si>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</si>
  <si>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</si>
  <si>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</si>
  <si>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</si>
  <si>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</si>
  <si>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</si>
  <si>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</si>
  <si>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</si>
  <si>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</si>
  <si>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</si>
  <si>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</si>
  <si>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</si>
  <si>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</si>
  <si>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</si>
  <si>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</si>
  <si>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</si>
  <si>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</si>
  <si>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</si>
  <si>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</si>
  <si>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</si>
  <si>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</si>
  <si>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</si>
  <si>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</si>
  <si>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</si>
  <si>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</si>
  <si>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</si>
  <si>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</si>
  <si>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</si>
  <si>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</si>
  <si>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</si>
  <si>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</si>
  <si>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</si>
  <si>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</si>
  <si>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</si>
  <si>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</si>
  <si>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</si>
  <si>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</si>
  <si>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</si>
  <si>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</si>
  <si>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</si>
  <si>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</si>
  <si>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</si>
  <si>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</si>
  <si>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</si>
  <si>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</si>
  <si>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</si>
  <si>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</si>
  <si>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</si>
  <si>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</si>
  <si>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</si>
  <si>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</si>
  <si>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</si>
  <si>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</si>
  <si>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</si>
  <si>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</si>
  <si>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</si>
  <si>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</si>
  <si>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</si>
  <si>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</si>
  <si>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</si>
  <si>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</si>
  <si>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</si>
  <si>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</si>
  <si>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</si>
  <si>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</si>
  <si>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</si>
  <si>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</si>
  <si>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</si>
  <si>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</si>
  <si>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</si>
  <si>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</si>
  <si>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</si>
  <si>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</si>
  <si>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</si>
  <si>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</si>
  <si>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</si>
  <si>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</si>
  <si>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</si>
  <si>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</si>
  <si>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</si>
  <si>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</si>
  <si>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</si>
  <si>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</si>
  <si>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</si>
  <si>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</si>
  <si>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</si>
  <si>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</si>
  <si>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</si>
  <si>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</si>
  <si>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</si>
  <si>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</si>
  <si>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</si>
  <si>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</si>
  <si>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</si>
  <si>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</si>
  <si>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</si>
  <si>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</si>
  <si>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</si>
  <si>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</si>
  <si>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</si>
  <si>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</si>
  <si>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</si>
  <si>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</si>
  <si>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</si>
  <si>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</si>
  <si>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</si>
  <si>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</si>
  <si>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</si>
  <si>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</si>
  <si>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</si>
  <si>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</si>
  <si>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</si>
  <si>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</si>
  <si>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</si>
  <si>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</si>
  <si>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</si>
  <si>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</si>
  <si>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</si>
  <si>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</si>
  <si>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</si>
  <si>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</si>
  <si>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</si>
  <si>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</si>
  <si>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</si>
  <si>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</si>
  <si>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</si>
  <si>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</si>
  <si>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</si>
  <si>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</si>
  <si>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</si>
  <si>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</si>
  <si>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</si>
  <si>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</si>
  <si>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</si>
  <si>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</si>
  <si>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</si>
  <si>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</si>
  <si>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</si>
  <si>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</si>
  <si>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</si>
  <si>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</si>
  <si>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</si>
  <si>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</si>
  <si>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</si>
  <si>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</si>
  <si>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</si>
  <si>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</si>
  <si>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</si>
  <si>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</si>
  <si>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</si>
  <si>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</si>
  <si>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</si>
  <si>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</si>
  <si>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</si>
  <si>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</si>
  <si>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</si>
  <si>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</si>
  <si>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</si>
  <si>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</si>
  <si>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</si>
  <si>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</si>
  <si>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</si>
  <si>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</si>
  <si>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</si>
  <si>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</si>
  <si>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</si>
  <si>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</si>
  <si>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</si>
  <si>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</si>
  <si>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</si>
  <si>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</si>
  <si>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</si>
  <si>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</si>
  <si>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</si>
  <si>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</si>
  <si>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</si>
  <si>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</si>
  <si>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</si>
  <si>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</si>
  <si>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</si>
  <si>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</si>
  <si>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</si>
  <si>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</si>
  <si>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</si>
  <si>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</si>
  <si>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</si>
  <si>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</si>
  <si>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</si>
  <si>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</si>
  <si>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</si>
  <si>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</si>
  <si>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</si>
  <si>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</si>
  <si>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</si>
  <si>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</si>
  <si>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</si>
  <si>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</si>
  <si>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</si>
  <si>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</si>
  <si>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</si>
  <si>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</si>
  <si>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</si>
  <si>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</si>
  <si>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</si>
  <si>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</si>
  <si>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</si>
  <si>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</si>
  <si>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</si>
  <si>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</si>
  <si>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</si>
  <si>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</si>
  <si>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</si>
  <si>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</si>
  <si>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</si>
  <si>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</si>
  <si>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</si>
  <si>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</si>
  <si>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</si>
  <si>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</si>
  <si>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</si>
  <si>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</si>
  <si>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</si>
  <si>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</si>
  <si>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</si>
  <si>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</si>
  <si>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</si>
  <si>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</si>
  <si>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</si>
  <si>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</si>
  <si>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</si>
  <si>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</si>
  <si>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</si>
  <si>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</si>
  <si>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</si>
  <si>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</si>
  <si>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</si>
  <si>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</si>
  <si>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</si>
  <si>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</si>
  <si>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</si>
  <si>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</si>
  <si>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</si>
  <si>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</si>
  <si>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</si>
  <si>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</si>
  <si>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</si>
  <si>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</si>
  <si>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</si>
  <si>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</si>
  <si>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</si>
  <si>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</si>
  <si>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</si>
  <si>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</si>
  <si>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</si>
  <si>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</si>
  <si>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</si>
  <si>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</si>
  <si>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</si>
  <si>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</si>
  <si>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</si>
  <si>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</si>
  <si>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</si>
  <si>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</si>
  <si>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</si>
  <si>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</si>
  <si>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</si>
  <si>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</si>
  <si>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</si>
  <si>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</si>
  <si>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</si>
  <si>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</si>
  <si>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</si>
  <si>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</si>
  <si>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</si>
  <si>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</si>
  <si>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</si>
  <si>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</si>
  <si>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</si>
  <si>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</si>
  <si>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</si>
  <si>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</si>
  <si>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</si>
  <si>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</si>
  <si>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</si>
  <si>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</si>
  <si>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</si>
  <si>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</si>
  <si>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</si>
  <si>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</si>
  <si>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</si>
  <si>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</si>
  <si>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</si>
  <si>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</si>
  <si>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</si>
  <si>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</si>
  <si>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</si>
  <si>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</si>
  <si>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</si>
  <si>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</si>
  <si>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</si>
  <si>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</si>
  <si>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</si>
  <si>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</si>
  <si>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</si>
  <si>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</si>
  <si>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</si>
  <si>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</si>
  <si>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</si>
  <si>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</si>
  <si>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</si>
  <si>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</si>
  <si>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</si>
  <si>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</si>
  <si>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</si>
  <si>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</si>
  <si>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</si>
  <si>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</si>
  <si>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</si>
  <si>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</si>
  <si>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</si>
  <si>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</si>
  <si>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</si>
  <si>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</si>
  <si>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</si>
  <si>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</si>
  <si>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</si>
  <si>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</si>
  <si>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</si>
  <si>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</si>
  <si>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</si>
  <si>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</si>
  <si>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</si>
  <si>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</si>
  <si>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</si>
  <si>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</si>
  <si>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</si>
  <si>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</si>
  <si>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</si>
  <si>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</si>
  <si>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</si>
  <si>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</si>
  <si>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</si>
  <si>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</si>
  <si>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</si>
  <si>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</si>
  <si>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</si>
  <si>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</si>
  <si>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</si>
  <si>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</si>
  <si>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</si>
  <si>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</si>
  <si>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</si>
  <si>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</si>
  <si>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</si>
  <si>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</si>
  <si>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</si>
  <si>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</si>
  <si>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</si>
  <si>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</si>
  <si>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</si>
  <si>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</si>
  <si>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</si>
  <si>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</si>
  <si>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</si>
  <si>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</si>
  <si>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</si>
  <si>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</si>
  <si>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</si>
  <si>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</si>
  <si>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</si>
  <si>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</si>
  <si>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</si>
  <si>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</si>
  <si>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</si>
  <si>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</si>
  <si>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</si>
  <si>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</si>
  <si>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</si>
  <si>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</si>
  <si>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</si>
  <si>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</si>
  <si>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</si>
  <si>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</si>
  <si>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</si>
  <si>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</si>
  <si>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</si>
  <si>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</si>
  <si>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</si>
  <si>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</si>
  <si>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</si>
  <si>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</si>
  <si>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</si>
  <si>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</si>
  <si>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</si>
  <si>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</si>
  <si>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</si>
  <si>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</si>
  <si>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</si>
  <si>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</si>
  <si>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</si>
  <si>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</si>
  <si>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</si>
  <si>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</si>
  <si>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</si>
  <si>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</si>
  <si>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</si>
  <si>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</si>
  <si>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</si>
  <si>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</si>
  <si>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</si>
  <si>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</si>
  <si>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</si>
  <si>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</si>
  <si>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</si>
  <si>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</si>
  <si>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</si>
  <si>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</si>
  <si>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</si>
  <si>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</si>
  <si>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</si>
  <si>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</si>
  <si>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</si>
  <si>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</si>
  <si>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</si>
  <si>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</si>
  <si>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</si>
  <si>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</si>
  <si>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</si>
  <si>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</si>
  <si>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</si>
  <si>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</si>
  <si>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</si>
  <si>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</si>
  <si>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</si>
  <si>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</si>
  <si>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</si>
  <si>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</si>
  <si>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</si>
  <si>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</si>
  <si>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</si>
  <si>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</si>
  <si>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</si>
  <si>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</si>
  <si>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</si>
  <si>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</si>
  <si>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</si>
  <si>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</si>
  <si>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</si>
  <si>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</si>
  <si>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</si>
  <si>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</si>
  <si>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</si>
  <si>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</si>
  <si>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</si>
  <si>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</si>
  <si>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</si>
  <si>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</si>
  <si>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</si>
  <si>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</si>
  <si>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</si>
  <si>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</si>
  <si>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</si>
  <si>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</si>
  <si>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</si>
  <si>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</si>
  <si>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</si>
  <si>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</si>
  <si>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</si>
  <si>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</si>
  <si>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</si>
  <si>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</si>
  <si>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</si>
  <si>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</si>
  <si>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</si>
  <si>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</si>
  <si>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</si>
  <si>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</si>
  <si>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</si>
  <si>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</si>
  <si>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</si>
  <si>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</si>
  <si>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</si>
  <si>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</si>
  <si>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</si>
  <si>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</si>
  <si>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</si>
  <si>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</si>
  <si>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</si>
  <si>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</si>
  <si>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</si>
  <si>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</si>
  <si>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</si>
  <si>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</si>
  <si>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</si>
  <si>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</si>
  <si>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</si>
  <si>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</si>
  <si>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</si>
  <si>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</si>
  <si>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</si>
  <si>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</si>
  <si>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</si>
  <si>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</si>
  <si>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</si>
  <si>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</si>
  <si>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</si>
  <si>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</si>
  <si>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</si>
  <si>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</si>
  <si>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</si>
  <si>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</si>
  <si>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</si>
  <si>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</si>
  <si>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</si>
  <si>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</si>
  <si>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</si>
  <si>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</si>
  <si>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</si>
  <si>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</si>
  <si>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</si>
  <si>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</si>
  <si>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</si>
  <si>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</si>
  <si>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</si>
  <si>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</si>
  <si>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</si>
  <si>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</si>
  <si>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</si>
  <si>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</si>
  <si>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</si>
  <si>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</si>
  <si>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</si>
  <si>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</si>
  <si>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</si>
  <si>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</si>
  <si>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</si>
  <si>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</si>
  <si>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</si>
  <si>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</si>
  <si>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</si>
  <si>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</si>
  <si>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</si>
  <si>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</si>
  <si>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</si>
  <si>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</si>
  <si>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</si>
  <si>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</si>
  <si>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</si>
  <si>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</si>
  <si>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</si>
  <si>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</si>
  <si>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</si>
  <si>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</si>
  <si>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</si>
  <si>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</si>
  <si>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</si>
  <si>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</si>
  <si>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</si>
  <si>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</si>
  <si>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</si>
  <si>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</si>
  <si>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</si>
  <si>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</si>
  <si>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</si>
  <si>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</si>
  <si>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</si>
  <si>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</si>
  <si>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</si>
  <si>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</si>
  <si>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</si>
  <si>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</si>
  <si>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</si>
  <si>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</si>
  <si>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</si>
  <si>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</si>
  <si>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</si>
  <si>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</si>
  <si>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</si>
  <si>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</si>
  <si>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</si>
  <si>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</si>
  <si>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</si>
  <si>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</si>
  <si>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</si>
  <si>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</si>
  <si>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</si>
  <si>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</si>
  <si>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</si>
  <si>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</si>
  <si>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</si>
  <si>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</si>
  <si>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</si>
  <si>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</si>
  <si>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</si>
  <si>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</si>
  <si>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</si>
  <si>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</si>
  <si>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</si>
  <si>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</si>
  <si>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</si>
  <si>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</si>
  <si>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</si>
  <si>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</si>
  <si>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</si>
  <si>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</si>
  <si>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</si>
  <si>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</si>
  <si>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</si>
  <si>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</si>
  <si>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</si>
  <si>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</si>
  <si>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</si>
  <si>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</si>
  <si>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</si>
  <si>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</si>
  <si>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</si>
  <si>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</si>
  <si>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</si>
  <si>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</si>
  <si>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</si>
  <si>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</si>
  <si>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</si>
  <si>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</si>
  <si>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</si>
  <si>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</si>
  <si>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</si>
  <si>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</si>
  <si>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</si>
  <si>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</si>
  <si>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</si>
  <si>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</si>
  <si>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</si>
  <si>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</si>
  <si>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</si>
  <si>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</si>
  <si>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</si>
  <si>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</si>
  <si>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</si>
  <si>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</si>
  <si>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</si>
  <si>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</si>
  <si>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</si>
  <si>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</si>
  <si>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</si>
  <si>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</si>
  <si>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</si>
  <si>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</si>
  <si>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</si>
  <si>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</si>
  <si>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</si>
  <si>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</si>
  <si>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</si>
  <si>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</si>
  <si>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</si>
  <si>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</si>
  <si>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</si>
  <si>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</si>
  <si>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</si>
  <si>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</si>
  <si>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</si>
  <si>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</si>
  <si>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</si>
  <si>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</si>
  <si>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</si>
  <si>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</si>
  <si>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</si>
  <si>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</si>
  <si>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</si>
  <si>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</si>
  <si>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</si>
  <si>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</si>
  <si>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</si>
  <si>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</si>
  <si>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</si>
  <si>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</si>
  <si>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</si>
  <si>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</si>
  <si>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</si>
  <si>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</si>
  <si>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</si>
  <si>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</si>
  <si>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</si>
  <si>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</si>
  <si>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</si>
  <si>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</si>
  <si>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</si>
  <si>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</si>
  <si>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</si>
  <si>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</si>
  <si>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</si>
  <si>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</si>
  <si>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</si>
  <si>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</si>
  <si>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</si>
  <si>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</si>
  <si>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</si>
  <si>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</si>
  <si>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</si>
  <si>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</si>
  <si>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</si>
  <si>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</si>
  <si>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</si>
  <si>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</si>
  <si>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</si>
  <si>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</si>
  <si>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</si>
  <si>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</si>
  <si>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</si>
  <si>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</si>
  <si>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</si>
  <si>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</si>
  <si>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</si>
  <si>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</si>
  <si>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</si>
  <si>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</si>
  <si>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</si>
  <si>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</si>
  <si>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</si>
  <si>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</si>
  <si>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</si>
  <si>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</si>
  <si>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</si>
  <si>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</si>
  <si>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</si>
  <si>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</si>
  <si>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</si>
  <si>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</si>
  <si>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</si>
  <si>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</si>
  <si>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</si>
  <si>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</si>
  <si>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</si>
  <si>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</si>
  <si>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</si>
  <si>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</si>
  <si>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</si>
  <si>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</si>
  <si>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</si>
  <si>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</si>
  <si>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</si>
  <si>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</si>
  <si>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</si>
  <si>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</si>
  <si>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</si>
  <si>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</si>
  <si>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</si>
  <si>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</si>
  <si>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</si>
  <si>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</si>
  <si>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</si>
  <si>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</si>
  <si>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</si>
  <si>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</si>
  <si>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</si>
  <si>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</si>
  <si>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</si>
  <si>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</si>
  <si>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</si>
  <si>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</si>
  <si>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</si>
  <si>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</si>
  <si>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</si>
  <si>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</si>
  <si>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</si>
  <si>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</si>
  <si>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</si>
  <si>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</si>
  <si>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</si>
  <si>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</si>
  <si>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</si>
  <si>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</si>
  <si>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</si>
  <si>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</si>
  <si>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</si>
  <si>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</si>
  <si>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</si>
  <si>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</si>
  <si>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</si>
  <si>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</si>
  <si>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</si>
  <si>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</si>
  <si>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</si>
  <si>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</si>
  <si>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</si>
  <si>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</si>
  <si>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</si>
  <si>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</si>
  <si>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</si>
  <si>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</si>
  <si>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</si>
  <si>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</si>
  <si>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</si>
  <si>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</si>
  <si>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</si>
  <si>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</si>
  <si>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</si>
  <si>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</si>
  <si>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</si>
  <si>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</si>
  <si>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</si>
  <si>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</si>
  <si>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</si>
  <si>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</si>
  <si>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</si>
  <si>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</si>
  <si>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</si>
  <si>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</si>
  <si>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</si>
  <si>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</si>
  <si>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</si>
  <si>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</si>
  <si>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</si>
  <si>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</si>
  <si>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</si>
  <si>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</si>
  <si>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</si>
  <si>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</si>
  <si>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</si>
  <si>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</si>
  <si>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</si>
  <si>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</si>
  <si>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</si>
  <si>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</si>
  <si>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</si>
  <si>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</si>
  <si>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</si>
  <si>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</si>
  <si>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</si>
  <si>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</si>
  <si>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</si>
  <si>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</si>
  <si>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</si>
  <si>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</si>
  <si>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</si>
  <si>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</si>
  <si>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</si>
  <si>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</si>
  <si>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</si>
  <si>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</si>
  <si>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</si>
  <si>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</si>
  <si>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</si>
  <si>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</si>
  <si>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</si>
  <si>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</si>
  <si>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</si>
  <si>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</si>
  <si>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</si>
  <si>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</si>
  <si>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</si>
  <si>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</si>
  <si>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</si>
  <si>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</si>
  <si>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</si>
  <si>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</si>
  <si>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</si>
  <si>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</si>
  <si>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</si>
  <si>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</si>
  <si>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</si>
  <si>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</si>
  <si>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</si>
  <si>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</si>
  <si>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</si>
  <si>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</si>
  <si>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</si>
  <si>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</si>
  <si>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</si>
  <si>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</si>
  <si>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</si>
  <si>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</si>
  <si>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</si>
  <si>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</si>
  <si>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</si>
  <si>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</si>
  <si>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</si>
  <si>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</si>
  <si>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</si>
  <si>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</si>
  <si>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</si>
  <si>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</si>
  <si>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</si>
  <si>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</si>
  <si>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</si>
  <si>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</si>
  <si>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</si>
  <si>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</si>
  <si>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</si>
  <si>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</si>
  <si>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</si>
  <si>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</si>
  <si>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</si>
  <si>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</si>
  <si>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</si>
  <si>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</si>
  <si>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</si>
  <si>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</si>
  <si>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</si>
  <si>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</si>
  <si>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</si>
  <si>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</si>
  <si>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</si>
  <si>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</si>
  <si>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</si>
  <si>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</si>
  <si>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</si>
  <si>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</si>
  <si>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</si>
  <si>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</si>
  <si>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</si>
  <si>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</si>
  <si>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</si>
  <si>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</si>
  <si>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</si>
  <si>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</si>
  <si>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</si>
  <si>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</si>
  <si>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</si>
  <si>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</si>
  <si>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</si>
  <si>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</si>
  <si>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</si>
  <si>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</si>
  <si>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</si>
  <si>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</si>
  <si>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</si>
  <si>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</si>
  <si>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</si>
  <si>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</si>
  <si>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</si>
  <si>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</si>
  <si>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</si>
  <si>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</si>
  <si>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</si>
  <si>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</si>
  <si>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</si>
  <si>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</si>
  <si>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</si>
  <si>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</si>
  <si>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</si>
  <si>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</si>
  <si>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</si>
  <si>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</si>
  <si>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</si>
  <si>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</si>
  <si>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</si>
  <si>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</si>
  <si>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</si>
  <si>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</si>
  <si>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</si>
  <si>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</si>
  <si>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</si>
  <si>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</si>
  <si>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</si>
  <si>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</si>
  <si>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</si>
  <si>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</si>
  <si>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</si>
  <si>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</si>
  <si>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</si>
  <si>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</si>
  <si>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</si>
  <si>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</si>
  <si>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</si>
  <si>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</si>
  <si>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</si>
  <si>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</si>
  <si>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</si>
  <si>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</si>
  <si>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</si>
  <si>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</si>
  <si>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</si>
  <si>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</si>
  <si>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</si>
  <si>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</si>
  <si>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</si>
  <si>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</si>
  <si>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</si>
  <si>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</si>
  <si>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</si>
  <si>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</si>
  <si>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</si>
  <si>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</si>
  <si>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</si>
  <si>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</si>
  <si>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</si>
  <si>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</si>
  <si>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</si>
  <si>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</si>
  <si>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</si>
  <si>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</si>
  <si>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</si>
  <si>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</si>
  <si>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</si>
  <si>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</si>
  <si>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</si>
  <si>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</si>
  <si>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</si>
  <si>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</si>
  <si>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</si>
  <si>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</si>
  <si>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</si>
  <si>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</si>
  <si>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</si>
  <si>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</si>
  <si>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</si>
  <si>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</si>
  <si>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</si>
  <si>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</si>
  <si>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</si>
  <si>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</si>
  <si>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</si>
  <si>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</si>
  <si>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</si>
  <si>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</si>
  <si>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</si>
  <si>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</si>
  <si>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</si>
  <si>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</si>
  <si>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</si>
  <si>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</si>
  <si>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</si>
  <si>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</si>
  <si>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</si>
  <si>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</si>
  <si>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</si>
  <si>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</si>
  <si>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</si>
  <si>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</si>
  <si>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</si>
  <si>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</si>
  <si>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</si>
  <si>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</si>
  <si>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</si>
  <si>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</si>
  <si>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</si>
  <si>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</si>
  <si>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</si>
  <si>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</si>
  <si>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</si>
  <si>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</si>
  <si>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</si>
  <si>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</si>
  <si>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</si>
  <si>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</si>
  <si>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</si>
  <si>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</si>
  <si>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</si>
  <si>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</si>
  <si>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</si>
  <si>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</si>
  <si>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</si>
  <si>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</si>
  <si>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</si>
  <si>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</si>
  <si>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</si>
  <si>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</si>
  <si>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</si>
  <si>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</si>
  <si>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</si>
  <si>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</si>
  <si>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</si>
  <si>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</si>
  <si>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</si>
  <si>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</si>
  <si>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</si>
  <si>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</si>
  <si>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</si>
  <si>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</si>
  <si>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</si>
  <si>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</si>
  <si>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</si>
  <si>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</si>
  <si>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</si>
  <si>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</si>
  <si>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</si>
  <si>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</si>
  <si>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</si>
  <si>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</si>
  <si>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</si>
  <si>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</si>
  <si>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</si>
  <si>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</si>
  <si>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</si>
  <si>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</si>
  <si>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</si>
  <si>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</si>
  <si>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</si>
  <si>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</si>
  <si>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</si>
  <si>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</si>
  <si>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</si>
  <si>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</si>
  <si>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</si>
  <si>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</si>
  <si>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</si>
  <si>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</si>
  <si>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</si>
  <si>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</si>
  <si>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</si>
  <si>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</si>
  <si>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</si>
  <si>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</si>
  <si>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</si>
  <si>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</si>
  <si>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</si>
  <si>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</si>
  <si>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</si>
  <si>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</si>
  <si>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</si>
  <si>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</si>
  <si>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</si>
  <si>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</si>
  <si>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</si>
  <si>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</si>
  <si>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</si>
  <si>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</si>
  <si>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</si>
  <si>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</si>
  <si>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</si>
  <si>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</si>
  <si>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</si>
  <si>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</si>
  <si>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</si>
  <si>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</si>
  <si>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</si>
  <si>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</si>
  <si>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</si>
  <si>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</si>
  <si>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</si>
  <si>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</si>
  <si>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</si>
  <si>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</si>
  <si>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</si>
  <si>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</si>
  <si>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</si>
  <si>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</si>
  <si>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</si>
  <si>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</si>
  <si>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</si>
  <si>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</si>
  <si>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</si>
  <si>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</si>
  <si>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</si>
  <si>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</si>
  <si>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</si>
  <si>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</si>
  <si>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</si>
  <si>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</si>
  <si>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</si>
  <si>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</si>
  <si>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</si>
  <si>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</si>
  <si>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</si>
  <si>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</si>
  <si>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</si>
  <si>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</si>
  <si>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</si>
  <si>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</si>
  <si>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</si>
  <si>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</si>
  <si>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</si>
  <si>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</si>
  <si>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</si>
  <si>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</si>
  <si>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</si>
  <si>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</si>
  <si>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</si>
  <si>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</si>
  <si>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</si>
  <si>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</si>
  <si>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</si>
  <si>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</si>
  <si>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</si>
  <si>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</si>
  <si>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</si>
  <si>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</si>
  <si>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</si>
  <si>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</si>
  <si>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</si>
  <si>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</si>
  <si>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</si>
  <si>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</si>
  <si>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</si>
  <si>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</si>
  <si>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</si>
  <si>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</si>
  <si>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</si>
  <si>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</si>
  <si>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</si>
  <si>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</si>
  <si>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</si>
  <si>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</si>
  <si>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</si>
  <si>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</si>
  <si>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</si>
  <si>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</si>
  <si>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</si>
  <si>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</si>
  <si>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</si>
  <si>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</si>
  <si>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</si>
  <si>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</si>
  <si>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</si>
  <si>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</si>
  <si>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</si>
  <si>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</si>
  <si>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</si>
  <si>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</si>
  <si>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</si>
  <si>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</si>
  <si>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</si>
  <si>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</si>
  <si>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</si>
  <si>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</si>
  <si>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</si>
  <si>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</si>
  <si>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</si>
  <si>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</si>
  <si>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</si>
  <si>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</si>
  <si>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</si>
  <si>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</si>
  <si>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</si>
  <si>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</si>
  <si>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</si>
  <si>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</si>
  <si>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</si>
  <si>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</si>
  <si>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</si>
  <si>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</si>
  <si>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</si>
  <si>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</si>
  <si>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</si>
  <si>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</si>
  <si>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</si>
  <si>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</si>
  <si>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</si>
  <si>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</si>
  <si>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</si>
  <si>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</si>
  <si>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</si>
  <si>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</si>
  <si>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</si>
  <si>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</si>
  <si>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</si>
  <si>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</si>
  <si>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</si>
  <si>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</si>
  <si>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</si>
  <si>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</si>
  <si>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</si>
  <si>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</si>
  <si>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</si>
  <si>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</si>
  <si>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</si>
  <si>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</si>
  <si>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</si>
  <si>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</si>
  <si>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</si>
  <si>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</si>
  <si>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</si>
  <si>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</si>
  <si>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</si>
  <si>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</si>
  <si>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</si>
  <si>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</si>
  <si>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</si>
  <si>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</si>
  <si>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</si>
  <si>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</si>
  <si>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</si>
  <si>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</si>
  <si>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</si>
  <si>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</si>
  <si>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</si>
  <si>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</si>
  <si>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</si>
  <si>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</si>
  <si>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</si>
  <si>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</si>
  <si>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</si>
  <si>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</si>
  <si>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</si>
  <si>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</si>
  <si>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</si>
  <si>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</si>
  <si>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</si>
  <si>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</si>
  <si>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</si>
  <si>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</si>
  <si>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</si>
  <si>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</si>
  <si>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</si>
  <si>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</si>
  <si>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</si>
  <si>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</si>
  <si>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</si>
  <si>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</si>
  <si>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</si>
  <si>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</si>
  <si>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</si>
  <si>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</si>
  <si>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</si>
  <si>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</si>
  <si>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</si>
  <si>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</si>
  <si>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</si>
  <si>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</si>
  <si>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</si>
  <si>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</si>
  <si>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</si>
  <si>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</si>
  <si>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</si>
  <si>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</si>
  <si>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</si>
  <si>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</si>
  <si>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</si>
  <si>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</si>
  <si>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</si>
  <si>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</si>
  <si>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</si>
  <si>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</si>
  <si>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</si>
  <si>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</si>
  <si>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</si>
  <si>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</si>
  <si>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</si>
  <si>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</si>
  <si>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</si>
  <si>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</si>
  <si>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</si>
  <si>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</si>
  <si>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</si>
  <si>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</si>
  <si>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</si>
  <si>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</si>
  <si>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</si>
  <si>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</si>
  <si>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</si>
  <si>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</si>
  <si>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</si>
  <si>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</si>
  <si>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</si>
  <si>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</si>
  <si>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</si>
  <si>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</si>
  <si>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</si>
  <si>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</si>
  <si>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</si>
  <si>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</si>
  <si>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</si>
  <si>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</si>
  <si>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</si>
  <si>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</si>
  <si>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</si>
  <si>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</si>
  <si>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</si>
  <si>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</si>
  <si>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</si>
  <si>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</si>
  <si>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</si>
  <si>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</si>
  <si>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</si>
  <si>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</si>
  <si>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</si>
  <si>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</si>
  <si>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</si>
  <si>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</si>
  <si>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</si>
  <si>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</si>
  <si>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</si>
  <si>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</si>
  <si>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</si>
  <si>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</si>
  <si>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</si>
  <si>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</si>
  <si>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</si>
  <si>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</si>
  <si>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</si>
  <si>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</si>
  <si>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</si>
  <si>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</si>
  <si>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</si>
  <si>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</si>
  <si>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</si>
  <si>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</si>
  <si>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</si>
  <si>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</si>
  <si>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</si>
  <si>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</si>
  <si>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</si>
  <si>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</si>
  <si>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</si>
  <si>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</si>
  <si>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</si>
  <si>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</si>
  <si>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</si>
  <si>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</si>
  <si>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</si>
  <si>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</si>
  <si>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</si>
  <si>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</si>
  <si>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</si>
  <si>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</si>
  <si>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</si>
  <si>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</si>
  <si>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</si>
  <si>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</si>
  <si>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</si>
  <si>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</si>
  <si>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</si>
  <si>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</si>
  <si>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</si>
  <si>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</si>
  <si>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</si>
  <si>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</si>
  <si>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</si>
  <si>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</si>
  <si>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</si>
  <si>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</si>
  <si>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</si>
  <si>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</si>
  <si>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</si>
  <si>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</si>
  <si>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</si>
  <si>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</si>
  <si>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</si>
  <si>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</si>
  <si>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</si>
  <si>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</si>
  <si>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</si>
  <si>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</si>
  <si>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</si>
  <si>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</si>
  <si>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</si>
  <si>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</si>
  <si>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</si>
  <si>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</si>
  <si>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</si>
  <si>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</si>
  <si>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</si>
  <si>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</si>
  <si>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</si>
  <si>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</si>
  <si>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</si>
  <si>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</si>
  <si>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</si>
  <si>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</si>
  <si>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</si>
  <si>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</si>
  <si>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</si>
  <si>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</si>
  <si>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</si>
  <si>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</si>
  <si>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</si>
  <si>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</si>
  <si>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</si>
  <si>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</si>
  <si>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</si>
  <si>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</si>
  <si>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</si>
  <si>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</si>
  <si>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</si>
  <si>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</si>
  <si>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</si>
  <si>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</si>
  <si>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</si>
  <si>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</si>
  <si>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</si>
  <si>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</si>
  <si>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</si>
  <si>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</si>
  <si>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</si>
  <si>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</si>
  <si>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</si>
  <si>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</si>
  <si>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</si>
  <si>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</si>
  <si>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</si>
  <si>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</si>
  <si>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</si>
  <si>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</si>
  <si>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</si>
  <si>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</si>
  <si>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</si>
  <si>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</si>
  <si>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</si>
  <si>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</si>
  <si>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</si>
  <si>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</si>
  <si>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</si>
  <si>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</si>
  <si>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</si>
  <si>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</si>
  <si>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</si>
  <si>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</si>
  <si>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</si>
  <si>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</si>
  <si>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</si>
  <si>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</si>
  <si>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</si>
  <si>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</si>
  <si>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</si>
  <si>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</si>
  <si>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</si>
  <si>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</si>
  <si>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</si>
  <si>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</si>
  <si>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</si>
  <si>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</si>
  <si>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</si>
  <si>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</si>
  <si>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</si>
  <si>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</si>
  <si>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</si>
  <si>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</si>
  <si>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</si>
  <si>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</si>
  <si>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</si>
  <si>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</si>
  <si>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</si>
  <si>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</si>
  <si>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</si>
  <si>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</si>
  <si>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</si>
  <si>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</si>
  <si>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</si>
  <si>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</si>
  <si>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</si>
  <si>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</si>
  <si>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</si>
  <si>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</si>
  <si>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</si>
  <si>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</si>
  <si>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</si>
  <si>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</si>
  <si>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</si>
  <si>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</si>
  <si>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</si>
  <si>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</si>
  <si>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</si>
  <si>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</si>
  <si>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</si>
  <si>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</si>
  <si>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</si>
  <si>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</si>
  <si>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</si>
  <si>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</si>
  <si>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</si>
  <si>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</si>
  <si>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</si>
  <si>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</si>
  <si>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</si>
  <si>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</si>
  <si>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</si>
  <si>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</si>
  <si>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</si>
  <si>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</si>
  <si>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</si>
  <si>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</si>
  <si>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</si>
  <si>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</si>
  <si>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</si>
  <si>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</si>
  <si>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</si>
  <si>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</si>
  <si>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</si>
  <si>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</si>
  <si>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</si>
  <si>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</si>
  <si>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</si>
  <si>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</si>
  <si>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</si>
  <si>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</si>
  <si>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</si>
  <si>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</si>
  <si>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</si>
  <si>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</si>
  <si>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</si>
  <si>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</si>
  <si>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</si>
  <si>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</si>
  <si>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</si>
  <si>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</si>
  <si>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</si>
  <si>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</si>
  <si>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</si>
  <si>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</si>
  <si>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</si>
  <si>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</si>
  <si>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</si>
  <si>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</si>
  <si>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</si>
  <si>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</si>
  <si>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</si>
  <si>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</si>
  <si>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</si>
  <si>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</si>
  <si>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</si>
  <si>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</si>
  <si>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</si>
  <si>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</si>
  <si>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</si>
  <si>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</si>
  <si>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</si>
  <si>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</si>
  <si>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</si>
  <si>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</si>
  <si>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</si>
  <si>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</si>
  <si>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</si>
  <si>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</si>
  <si>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</si>
  <si>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</si>
  <si>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</si>
  <si>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</si>
  <si>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</si>
  <si>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</si>
  <si>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</si>
  <si>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</si>
  <si>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</si>
  <si>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</si>
  <si>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</si>
  <si>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</si>
  <si>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</si>
  <si>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</si>
  <si>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</si>
  <si>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</si>
  <si>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</si>
  <si>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</si>
  <si>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</si>
  <si>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</si>
  <si>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</si>
  <si>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</si>
  <si>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</si>
  <si>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</si>
  <si>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</si>
  <si>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</si>
  <si>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</si>
  <si>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</si>
  <si>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</si>
  <si>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</si>
  <si>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</si>
  <si>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</si>
  <si>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</si>
  <si>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</si>
  <si>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</si>
  <si>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</si>
  <si>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</si>
  <si>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</si>
  <si>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</si>
  <si>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</si>
  <si>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</si>
  <si>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</si>
  <si>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</si>
  <si>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</si>
  <si>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</si>
  <si>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</si>
  <si>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</si>
  <si>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</si>
  <si>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</si>
  <si>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</si>
  <si>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</si>
  <si>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</si>
  <si>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</si>
  <si>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</si>
  <si>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</si>
  <si>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</si>
  <si>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</si>
  <si>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</si>
  <si>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</si>
  <si>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</si>
  <si>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</si>
  <si>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</si>
  <si>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</si>
  <si>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</si>
  <si>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</si>
  <si>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</si>
  <si>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</si>
  <si>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</si>
  <si>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</si>
  <si>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</si>
  <si>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</si>
  <si>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</si>
  <si>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</si>
  <si>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</si>
  <si>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</si>
  <si>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</si>
  <si>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</si>
  <si>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</si>
  <si>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</si>
  <si>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</si>
  <si>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</si>
  <si>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</si>
  <si>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</si>
  <si>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</si>
  <si>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</si>
  <si>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</si>
  <si>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</si>
  <si>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</si>
  <si>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</si>
  <si>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</si>
  <si>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</si>
  <si>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</si>
  <si>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</si>
  <si>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</si>
  <si>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</si>
  <si>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</si>
  <si>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</si>
  <si>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</si>
  <si>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</si>
  <si>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</si>
  <si>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</si>
  <si>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</si>
  <si>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</si>
  <si>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</si>
  <si>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</si>
  <si>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</si>
  <si>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</si>
  <si>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</si>
  <si>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</si>
  <si>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</si>
  <si>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</si>
  <si>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</si>
  <si>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</si>
  <si>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</si>
  <si>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</si>
  <si>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</si>
  <si>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</si>
  <si>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</si>
  <si>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</si>
  <si>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</si>
  <si>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</si>
  <si>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</si>
  <si>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</si>
  <si>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</si>
  <si>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</si>
  <si>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</si>
  <si>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</si>
  <si>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</si>
  <si>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</si>
  <si>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</si>
  <si>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</si>
  <si>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</si>
  <si>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</si>
  <si>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</si>
  <si>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</si>
  <si>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</si>
  <si>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</si>
  <si>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</si>
  <si>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</si>
  <si>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</si>
  <si>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</si>
  <si>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</si>
  <si>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</si>
  <si>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</si>
  <si>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</si>
  <si>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</si>
  <si>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</si>
  <si>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</si>
  <si>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</si>
  <si>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</si>
  <si>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</si>
  <si>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</si>
  <si>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</si>
  <si>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</si>
  <si>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</si>
  <si>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</si>
  <si>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</si>
  <si>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</si>
  <si>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</si>
  <si>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</si>
  <si>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</si>
  <si>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</si>
  <si>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</si>
  <si>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</si>
  <si>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</si>
  <si>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</si>
  <si>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</si>
  <si>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</si>
  <si>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</si>
  <si>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</si>
  <si>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</si>
  <si>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</si>
  <si>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</si>
  <si>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</si>
  <si>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</si>
  <si>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</si>
  <si>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</si>
  <si>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</si>
  <si>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</si>
  <si>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</si>
  <si>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</si>
  <si>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</si>
  <si>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</si>
  <si>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</si>
  <si>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</si>
  <si>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</si>
  <si>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</si>
  <si>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</si>
  <si>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</si>
  <si>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</si>
  <si>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</si>
  <si>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</si>
  <si>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</si>
  <si>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</si>
  <si>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</si>
  <si>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</si>
  <si>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</si>
  <si>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</si>
  <si>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</si>
  <si>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</si>
  <si>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</si>
  <si>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</si>
  <si>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</si>
  <si>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</si>
  <si>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</si>
  <si>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</si>
  <si>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</si>
  <si>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</si>
  <si>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</si>
  <si>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</si>
  <si>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</si>
  <si>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</si>
  <si>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</si>
  <si>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</si>
  <si>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</si>
  <si>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</si>
  <si>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</si>
  <si>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</si>
  <si>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</si>
  <si>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</si>
  <si>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</si>
  <si>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</si>
  <si>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</si>
  <si>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</si>
  <si>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</si>
  <si>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</si>
  <si>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</si>
  <si>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</si>
  <si>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</si>
  <si>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</si>
  <si>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</si>
  <si>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</si>
  <si>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</si>
  <si>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</si>
  <si>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</si>
  <si>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</si>
  <si>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</si>
  <si>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</si>
  <si>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</si>
  <si>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</si>
  <si>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</si>
  <si>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</si>
  <si>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</si>
  <si>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</si>
  <si>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</si>
  <si>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</si>
  <si>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</si>
  <si>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</si>
  <si>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</si>
  <si>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</si>
  <si>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</si>
  <si>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</si>
  <si>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</si>
  <si>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</si>
  <si>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</si>
  <si>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</si>
  <si>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</si>
  <si>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</si>
  <si>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</si>
  <si>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</si>
  <si>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</si>
  <si>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</si>
  <si>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</si>
  <si>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</si>
  <si>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</si>
  <si>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</si>
  <si>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</si>
  <si>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</si>
  <si>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</si>
  <si>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</si>
  <si>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</si>
  <si>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</si>
  <si>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</si>
  <si>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</si>
  <si>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</si>
  <si>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</si>
  <si>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</si>
  <si>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</si>
  <si>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</si>
  <si>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</si>
  <si>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</si>
  <si>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</si>
  <si>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</si>
  <si>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</si>
  <si>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</si>
  <si>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</si>
  <si>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</si>
  <si>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</si>
  <si>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</si>
  <si>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</si>
  <si>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</si>
  <si>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</si>
  <si>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</si>
  <si>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</si>
  <si>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</si>
  <si>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</si>
  <si>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</si>
  <si>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</si>
  <si>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</si>
  <si>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</si>
  <si>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</si>
  <si>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</si>
  <si>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</si>
  <si>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</si>
  <si>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</si>
  <si>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</si>
  <si>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</si>
  <si>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</si>
  <si>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</si>
  <si>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</si>
  <si>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</si>
  <si>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</si>
  <si>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</si>
  <si>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</si>
  <si>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</si>
  <si>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</si>
  <si>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</si>
  <si>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</si>
  <si>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</si>
  <si>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</si>
  <si>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</si>
  <si>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</si>
  <si>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</si>
  <si>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</si>
  <si>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</si>
  <si>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</si>
  <si>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</si>
  <si>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</si>
  <si>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</si>
  <si>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</si>
  <si>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</si>
  <si>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</si>
  <si>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</si>
  <si>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</si>
  <si>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</si>
  <si>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</si>
  <si>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</si>
  <si>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</si>
  <si>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</si>
  <si>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</si>
  <si>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</si>
  <si>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</si>
  <si>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</si>
  <si>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</si>
  <si>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</si>
  <si>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</si>
  <si>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</si>
  <si>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</si>
  <si>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</si>
  <si>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</si>
  <si>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</si>
  <si>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</si>
  <si>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</si>
  <si>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</si>
  <si>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</si>
  <si>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</si>
  <si>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</si>
  <si>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</si>
  <si>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</si>
  <si>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</si>
  <si>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</si>
  <si>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</si>
  <si>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</si>
  <si>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</si>
  <si>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</si>
  <si>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</si>
  <si>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</si>
  <si>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</si>
  <si>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</si>
  <si>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</si>
  <si>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</si>
  <si>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</si>
  <si>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</si>
  <si>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</si>
  <si>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</si>
  <si>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</si>
  <si>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</si>
  <si>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</si>
  <si>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</si>
  <si>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</si>
  <si>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</si>
  <si>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</si>
  <si>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</si>
  <si>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</si>
  <si>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</si>
  <si>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</si>
  <si>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</si>
  <si>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</si>
  <si>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</si>
  <si>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</si>
  <si>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</si>
  <si>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</si>
  <si>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</si>
  <si>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</si>
  <si>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</si>
  <si>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</si>
  <si>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</si>
  <si>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</si>
  <si>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</si>
  <si>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</si>
  <si>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</si>
  <si>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</si>
  <si>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</si>
  <si>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</si>
  <si>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</si>
  <si>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</si>
  <si>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</si>
  <si>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</si>
  <si>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</si>
  <si>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</si>
  <si>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</si>
  <si>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</si>
  <si>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</si>
  <si>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</si>
  <si>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</si>
  <si>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</si>
  <si>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</si>
  <si>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</si>
  <si>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</si>
  <si>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</si>
  <si>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</si>
  <si>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</si>
  <si>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</si>
  <si>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</si>
  <si>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</si>
  <si>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</si>
  <si>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</si>
  <si>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</si>
  <si>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</si>
  <si>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</si>
  <si>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</si>
  <si>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</si>
  <si>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</si>
  <si>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</si>
  <si>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</si>
  <si>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</si>
  <si>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</si>
  <si>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</si>
  <si>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</si>
  <si>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</si>
  <si>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</si>
  <si>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</si>
  <si>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</si>
  <si>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</si>
  <si>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</si>
  <si>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</si>
  <si>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</si>
  <si>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</si>
  <si>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</si>
  <si>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</si>
  <si>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</si>
  <si>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</si>
  <si>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</si>
  <si>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</si>
  <si>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</si>
  <si>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</si>
  <si>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</si>
  <si>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</si>
  <si>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</si>
  <si>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</si>
  <si>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</si>
  <si>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</si>
  <si>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</si>
  <si>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</si>
  <si>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</si>
  <si>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</si>
  <si>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</si>
  <si>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</si>
  <si>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</si>
  <si>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</si>
  <si>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</si>
  <si>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</si>
  <si>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</si>
  <si>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</si>
  <si>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</si>
  <si>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</si>
  <si>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</si>
  <si>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</si>
  <si>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</si>
  <si>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</si>
  <si>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</si>
  <si>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</si>
  <si>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</si>
  <si>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</si>
  <si>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</si>
  <si>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</si>
  <si>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</si>
  <si>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</si>
  <si>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</si>
  <si>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</si>
  <si>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</si>
  <si>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</si>
  <si>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</si>
  <si>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</si>
  <si>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</si>
  <si>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</si>
  <si>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</si>
  <si>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</si>
  <si>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</si>
  <si>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</si>
  <si>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</si>
  <si>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</si>
  <si>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</si>
  <si>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</si>
  <si>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</si>
  <si>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</si>
  <si>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</si>
  <si>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</si>
  <si>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</si>
  <si>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</si>
  <si>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</si>
  <si>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</si>
  <si>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</si>
  <si>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</si>
  <si>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</si>
  <si>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</si>
  <si>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</si>
  <si>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</si>
  <si>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</si>
  <si>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</si>
  <si>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</si>
  <si>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</si>
  <si>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</si>
  <si>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</si>
  <si>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</si>
  <si>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</si>
  <si>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</si>
  <si>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</si>
  <si>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</si>
  <si>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</si>
  <si>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</si>
  <si>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</si>
  <si>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</si>
  <si>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</si>
  <si>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</si>
  <si>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</si>
  <si>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</si>
  <si>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</si>
  <si>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</si>
  <si>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</si>
  <si>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</si>
  <si>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</si>
  <si>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</si>
  <si>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</si>
  <si>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</si>
  <si>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</si>
  <si>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</si>
  <si>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</si>
  <si>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</si>
  <si>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</si>
  <si>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</si>
  <si>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</si>
  <si>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</si>
  <si>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</si>
  <si>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</si>
  <si>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</si>
  <si>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</si>
  <si>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</si>
  <si>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</si>
  <si>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</si>
  <si>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</si>
  <si>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</si>
  <si>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</si>
  <si>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</si>
  <si>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</si>
  <si>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</si>
  <si>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</si>
  <si>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</si>
  <si>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</si>
  <si>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</si>
  <si>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</si>
  <si>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</si>
  <si>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</si>
  <si>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</si>
  <si>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</si>
  <si>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</si>
  <si>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</si>
  <si>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</si>
  <si>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</si>
  <si>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</si>
  <si>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</si>
  <si>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</si>
  <si>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</si>
  <si>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</si>
  <si>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</si>
  <si>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</si>
  <si>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</si>
  <si>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</si>
  <si>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</si>
  <si>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</si>
  <si>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</si>
  <si>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</si>
  <si>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</si>
  <si>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</si>
  <si>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</si>
  <si>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</si>
  <si>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</si>
  <si>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</si>
  <si>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</si>
  <si>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</si>
  <si>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</si>
  <si>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</si>
  <si>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</si>
  <si>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</si>
  <si>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</si>
  <si>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</si>
  <si>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</si>
  <si>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</si>
  <si>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</si>
  <si>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</si>
  <si>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</si>
  <si>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</si>
  <si>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</si>
  <si>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</si>
  <si>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</si>
  <si>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</si>
  <si>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</si>
  <si>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</si>
  <si>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</si>
  <si>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</si>
  <si>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</si>
  <si>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</si>
  <si>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</si>
  <si>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</si>
  <si>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</si>
  <si>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</si>
  <si>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</si>
  <si>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</si>
  <si>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</si>
  <si>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</si>
  <si>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</si>
  <si>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</si>
  <si>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</si>
  <si>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</si>
  <si>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</si>
  <si>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</si>
  <si>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</si>
  <si>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</si>
  <si>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</si>
  <si>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</si>
  <si>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</si>
  <si>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</si>
  <si>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</si>
  <si>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</si>
  <si>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</si>
  <si>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</si>
  <si>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</si>
  <si>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</si>
  <si>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</si>
  <si>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</si>
  <si>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</si>
  <si>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</si>
  <si>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</si>
  <si>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</si>
  <si>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</si>
  <si>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</si>
  <si>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</si>
  <si>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</si>
  <si>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</si>
  <si>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</si>
  <si>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</si>
  <si>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</si>
  <si>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</si>
  <si>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</si>
  <si>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</si>
  <si>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</si>
  <si>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</si>
  <si>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</si>
  <si>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</si>
  <si>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</si>
  <si>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</si>
  <si>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</si>
  <si>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</si>
  <si>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</si>
  <si>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</si>
  <si>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</si>
  <si>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</si>
  <si>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</si>
  <si>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</si>
  <si>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</si>
  <si>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</si>
  <si>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</si>
  <si>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</si>
  <si>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</si>
  <si>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</si>
  <si>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</si>
  <si>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</si>
  <si>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</si>
  <si>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</si>
  <si>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</si>
  <si>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</si>
  <si>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</si>
  <si>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</si>
  <si>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</si>
  <si>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</si>
  <si>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</si>
  <si>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</si>
  <si>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</si>
  <si>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</si>
  <si>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</si>
  <si>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</si>
  <si>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</si>
  <si>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</si>
  <si>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</si>
  <si>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</si>
  <si>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</si>
  <si>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</si>
  <si>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</si>
  <si>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</si>
  <si>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</si>
  <si>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</si>
  <si>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</si>
  <si>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</si>
  <si>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</si>
  <si>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</si>
  <si>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</si>
  <si>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</si>
  <si>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</si>
  <si>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</si>
  <si>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</si>
  <si>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</si>
  <si>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</si>
  <si>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</si>
  <si>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</si>
  <si>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</si>
  <si>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</si>
  <si>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</si>
  <si>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</si>
  <si>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</si>
  <si>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</si>
  <si>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</si>
  <si>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</si>
  <si>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</si>
  <si>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</si>
  <si>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</si>
  <si>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</si>
  <si>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</si>
  <si>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</si>
  <si>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</si>
  <si>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</si>
  <si>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</si>
  <si>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</si>
  <si>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</si>
  <si>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</si>
  <si>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</si>
  <si>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</si>
  <si>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</si>
  <si>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</si>
  <si>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</si>
  <si>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</si>
  <si>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</si>
  <si>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</si>
  <si>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</si>
  <si>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</si>
  <si>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</si>
  <si>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</si>
  <si>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</si>
  <si>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</si>
  <si>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</si>
  <si>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</si>
  <si>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</si>
  <si>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</si>
  <si>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</si>
  <si>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</si>
  <si>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</si>
  <si>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</si>
  <si>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</si>
  <si>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</si>
  <si>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</si>
  <si>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</si>
  <si>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</si>
  <si>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</si>
  <si>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</si>
  <si>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</si>
  <si>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</si>
  <si>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</si>
  <si>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</si>
  <si>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</si>
  <si>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</si>
  <si>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</si>
  <si>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</si>
  <si>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</si>
  <si>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</si>
  <si>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</si>
  <si>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</si>
  <si>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</si>
  <si>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</si>
  <si>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</si>
  <si>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</si>
  <si>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</si>
  <si>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</si>
  <si>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</si>
  <si>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</si>
  <si>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</si>
  <si>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</si>
  <si>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</si>
  <si>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</si>
  <si>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</si>
  <si>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</si>
  <si>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</si>
  <si>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</si>
  <si>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</si>
  <si>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</si>
  <si>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</si>
  <si>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</si>
  <si>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</si>
  <si>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</si>
  <si>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</si>
  <si>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</si>
  <si>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</si>
  <si>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</si>
  <si>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</si>
  <si>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</si>
  <si>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</si>
  <si>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</si>
  <si>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</si>
  <si>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</si>
  <si>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</si>
  <si>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</si>
  <si>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</si>
  <si>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</si>
  <si>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</si>
  <si>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</si>
  <si>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</si>
  <si>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</si>
  <si>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</si>
  <si>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</si>
  <si>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</si>
  <si>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</si>
  <si>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</si>
  <si>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</si>
  <si>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</si>
  <si>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</si>
  <si>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</si>
  <si>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</si>
  <si>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</si>
  <si>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</si>
  <si>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</si>
  <si>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</si>
  <si>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</si>
  <si>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</si>
  <si>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</si>
  <si>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</si>
  <si>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</si>
  <si>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</si>
  <si>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</si>
  <si>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</si>
  <si>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</si>
  <si>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</si>
  <si>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</si>
  <si>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</si>
  <si>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</si>
  <si>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</si>
  <si>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</si>
  <si>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</si>
  <si>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</si>
  <si>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</si>
  <si>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</si>
  <si>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</si>
  <si>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</si>
  <si>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</si>
  <si>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</si>
  <si>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</si>
  <si>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</si>
  <si>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</si>
  <si>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</si>
  <si>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</si>
  <si>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</si>
  <si>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</si>
  <si>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</si>
  <si>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</si>
  <si>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</si>
  <si>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</si>
  <si>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</si>
  <si>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</si>
  <si>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</si>
  <si>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</si>
  <si>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</si>
  <si>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</si>
  <si>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</si>
  <si>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</si>
  <si>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</si>
  <si>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</si>
  <si>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</si>
  <si>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</si>
  <si>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</si>
  <si>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</si>
  <si>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</si>
  <si>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</si>
  <si>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</si>
  <si>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</si>
  <si>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</si>
  <si>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</si>
  <si>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</si>
  <si>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</si>
  <si>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</si>
  <si>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</si>
  <si>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</si>
  <si>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</si>
  <si>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</si>
  <si>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</si>
  <si>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</si>
  <si>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</si>
  <si>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</si>
  <si>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</si>
  <si>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</si>
  <si>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</si>
  <si>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</si>
  <si>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</si>
  <si>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</si>
  <si>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</si>
  <si>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</si>
  <si>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</si>
  <si>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</si>
  <si>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</si>
  <si>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</si>
  <si>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</si>
  <si>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</si>
  <si>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</si>
  <si>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</si>
  <si>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</si>
  <si>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</si>
  <si>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</si>
  <si>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</si>
  <si>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</si>
  <si>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</si>
  <si>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</si>
  <si>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</si>
  <si>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</si>
  <si>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</si>
  <si>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</si>
  <si>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</si>
  <si>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</si>
  <si>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</si>
  <si>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</si>
  <si>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</si>
  <si>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</si>
  <si>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</si>
  <si>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</si>
  <si>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</si>
  <si>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</si>
  <si>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</si>
  <si>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</si>
  <si>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</si>
  <si>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</si>
  <si>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</si>
  <si>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</si>
  <si>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</si>
  <si>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</si>
  <si>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</si>
  <si>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</si>
  <si>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</si>
  <si>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</si>
  <si>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</si>
  <si>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</si>
  <si>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</si>
  <si>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</si>
  <si>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</si>
  <si>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</si>
  <si>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</si>
  <si>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</si>
  <si>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</si>
  <si>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</si>
  <si>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</si>
  <si>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</si>
  <si>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</si>
  <si>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</si>
  <si>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</si>
  <si>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</si>
  <si>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</si>
  <si>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</si>
  <si>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</si>
  <si>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</si>
  <si>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</si>
  <si>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</si>
  <si>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</si>
  <si>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</si>
  <si>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</si>
  <si>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</si>
  <si>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</si>
  <si>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</si>
  <si>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</si>
  <si>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</si>
  <si>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</si>
  <si>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</si>
  <si>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</si>
  <si>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</si>
  <si>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</si>
  <si>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</si>
  <si>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</si>
  <si>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</si>
  <si>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</si>
  <si>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</si>
  <si>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</si>
  <si>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</si>
  <si>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</si>
  <si>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</si>
  <si>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</si>
  <si>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</si>
  <si>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</si>
  <si>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</si>
  <si>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</si>
  <si>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</si>
  <si>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</si>
  <si>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</si>
  <si>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</si>
  <si>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</si>
  <si>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</si>
  <si>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</si>
  <si>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</si>
  <si>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</si>
  <si>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</si>
  <si>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</si>
  <si>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</si>
  <si>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</si>
  <si>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</si>
  <si>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</si>
  <si>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</si>
  <si>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</si>
  <si>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</si>
  <si>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</si>
  <si>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</si>
  <si>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</si>
  <si>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</si>
  <si>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</si>
  <si>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</si>
  <si>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</si>
  <si>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</si>
  <si>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</si>
  <si>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</si>
  <si>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</si>
  <si>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</si>
  <si>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</si>
  <si>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</si>
  <si>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</si>
  <si>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</si>
  <si>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</si>
  <si>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</si>
  <si>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</si>
  <si>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</si>
  <si>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</si>
  <si>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</si>
  <si>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</si>
  <si>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</si>
  <si>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</si>
  <si>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</si>
  <si>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</si>
  <si>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</si>
  <si>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</si>
  <si>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</si>
  <si>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</si>
  <si>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</si>
  <si>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</si>
  <si>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</si>
  <si>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</si>
  <si>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</si>
  <si>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</si>
  <si>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</si>
  <si>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</si>
  <si>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</si>
  <si>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</si>
  <si>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</si>
  <si>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</si>
  <si>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</si>
  <si>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</si>
  <si>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</si>
  <si>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</si>
  <si>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</si>
  <si>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</si>
  <si>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</si>
  <si>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</si>
  <si>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</si>
  <si>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</si>
  <si>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</si>
  <si>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</si>
  <si>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</si>
  <si>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</si>
  <si>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</si>
  <si>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</si>
  <si>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</si>
  <si>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</si>
  <si>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</si>
  <si>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</si>
  <si>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</si>
  <si>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</si>
  <si>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</si>
  <si>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</si>
  <si>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</si>
  <si>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</si>
  <si>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</si>
  <si>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</si>
  <si>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</si>
  <si>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</si>
  <si>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</si>
  <si>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</si>
  <si>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</si>
  <si>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</si>
  <si>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</si>
  <si>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</si>
  <si>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</si>
  <si>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</si>
  <si>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</si>
  <si>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</si>
  <si>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</si>
  <si>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</si>
  <si>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</si>
  <si>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</si>
  <si>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</si>
  <si>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</si>
  <si>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</si>
  <si>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</si>
  <si>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</si>
  <si>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</si>
  <si>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</si>
  <si>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</si>
  <si>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</si>
  <si>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</si>
  <si>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</si>
  <si>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</si>
  <si>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</si>
  <si>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</si>
  <si>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</si>
  <si>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</si>
  <si>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</si>
  <si>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</si>
  <si>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</si>
  <si>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</si>
  <si>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</si>
  <si>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</si>
  <si>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</si>
  <si>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</si>
  <si>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</si>
  <si>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</si>
  <si>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</si>
  <si>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</si>
  <si>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</si>
  <si>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</si>
  <si>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</si>
  <si>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</si>
  <si>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</si>
  <si>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</si>
  <si>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</si>
  <si>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</si>
  <si>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</si>
  <si>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</si>
  <si>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</si>
  <si>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</si>
  <si>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</si>
  <si>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</si>
  <si>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</si>
  <si>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</si>
  <si>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</si>
  <si>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</si>
  <si>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</si>
  <si>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</si>
  <si>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</si>
  <si>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</si>
  <si>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</si>
  <si>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</si>
  <si>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</si>
  <si>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</si>
  <si>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</si>
  <si>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</si>
  <si>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</si>
  <si>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</si>
  <si>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</si>
  <si>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</si>
  <si>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</si>
  <si>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</si>
  <si>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</si>
  <si>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</si>
  <si>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</si>
  <si>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</si>
  <si>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</si>
  <si>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</si>
  <si>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</si>
  <si>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</si>
  <si>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</si>
  <si>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</si>
  <si>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</si>
  <si>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</si>
  <si>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</si>
  <si>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</si>
  <si>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</si>
  <si>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</si>
  <si>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</si>
  <si>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</si>
  <si>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</si>
  <si>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</si>
  <si>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</si>
  <si>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</si>
  <si>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</si>
  <si>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</si>
  <si>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</si>
  <si>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</si>
  <si>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</si>
  <si>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</si>
  <si>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</si>
  <si>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</si>
  <si>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</si>
  <si>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</si>
  <si>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</si>
  <si>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</si>
  <si>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</si>
  <si>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</si>
  <si>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</si>
  <si>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</si>
  <si>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</si>
  <si>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</si>
  <si>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</si>
  <si>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</si>
  <si>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</si>
  <si>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</si>
  <si>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</si>
  <si>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</si>
  <si>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</si>
  <si>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</si>
  <si>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</si>
  <si>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</si>
  <si>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</si>
  <si>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</si>
  <si>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</si>
  <si>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</si>
  <si>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</si>
  <si>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</si>
  <si>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</si>
  <si>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</si>
  <si>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</si>
  <si>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</si>
  <si>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</si>
  <si>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</si>
  <si>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</si>
  <si>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</si>
  <si>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</si>
  <si>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</si>
  <si>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</si>
  <si>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</si>
  <si>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</si>
  <si>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</si>
  <si>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</si>
  <si>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</si>
  <si>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</si>
  <si>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</si>
  <si>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</si>
  <si>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</si>
  <si>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</si>
  <si>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</si>
  <si>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</si>
  <si>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</si>
  <si>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</si>
  <si>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</si>
  <si>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</si>
  <si>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</si>
  <si>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</si>
  <si>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</si>
  <si>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</si>
  <si>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</si>
  <si>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</si>
  <si>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</si>
  <si>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</si>
  <si>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</si>
  <si>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</si>
  <si>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</si>
  <si>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</si>
  <si>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</si>
  <si>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</si>
  <si>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</si>
  <si>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</si>
  <si>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</si>
  <si>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</si>
  <si>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</si>
  <si>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</si>
  <si>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</si>
  <si>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</si>
  <si>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</si>
  <si>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</si>
  <si>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</si>
  <si>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</si>
  <si>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</si>
  <si>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</si>
  <si>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</si>
  <si>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</si>
  <si>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</si>
  <si>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</si>
  <si>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</si>
  <si>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</si>
  <si>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</si>
  <si>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</si>
  <si>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</si>
  <si>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</si>
  <si>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</si>
  <si>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</si>
  <si>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</si>
  <si>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</si>
  <si>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</si>
  <si>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</si>
  <si>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</si>
  <si>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</si>
  <si>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</si>
  <si>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</si>
  <si>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</si>
  <si>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</si>
  <si>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</si>
  <si>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</si>
  <si>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</si>
  <si>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</si>
  <si>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</si>
  <si>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</si>
  <si>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</si>
  <si>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</si>
  <si>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</si>
  <si>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</si>
  <si>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</si>
  <si>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</si>
  <si>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</si>
  <si>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</si>
  <si>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</si>
  <si>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</si>
  <si>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</si>
  <si>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</si>
  <si>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</si>
  <si>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</si>
  <si>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</si>
  <si>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</si>
  <si>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</si>
  <si>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</si>
  <si>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</si>
  <si>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</si>
  <si>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</si>
  <si>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</si>
  <si>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</si>
  <si>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</si>
  <si>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</si>
  <si>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</si>
  <si>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</si>
  <si>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</si>
  <si>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</si>
  <si>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</si>
  <si>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</si>
  <si>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</si>
  <si>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</si>
  <si>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</si>
  <si>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</si>
  <si>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</si>
  <si>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</si>
  <si>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</si>
  <si>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</si>
  <si>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</si>
  <si>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</si>
  <si>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</si>
  <si>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</si>
  <si>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</si>
  <si>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</si>
  <si>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</si>
  <si>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</si>
  <si>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</si>
  <si>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</si>
  <si>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</si>
  <si>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</si>
  <si>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</si>
  <si>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</si>
  <si>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</si>
  <si>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</si>
  <si>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</si>
  <si>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</si>
  <si>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</si>
  <si>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</si>
  <si>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</si>
  <si>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</si>
  <si>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</si>
  <si>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</si>
  <si>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</si>
  <si>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</si>
  <si>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</si>
  <si>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</si>
  <si>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</si>
  <si>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</si>
  <si>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</si>
  <si>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</si>
  <si>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</si>
  <si>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</si>
  <si>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</si>
  <si>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</si>
  <si>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</si>
  <si>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</si>
  <si>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</si>
  <si>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</si>
  <si>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</si>
  <si>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</si>
  <si>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</si>
  <si>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</si>
  <si>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</si>
  <si>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</si>
  <si>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</si>
  <si>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</si>
  <si>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</si>
  <si>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</si>
  <si>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</si>
  <si>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</si>
  <si>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</si>
  <si>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</si>
  <si>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</si>
  <si>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</si>
  <si>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</si>
  <si>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</si>
  <si>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</si>
  <si>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</si>
  <si>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</si>
  <si>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</si>
  <si>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</si>
  <si>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</si>
  <si>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</si>
  <si>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</si>
  <si>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</si>
  <si>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</si>
  <si>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</si>
  <si>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</si>
  <si>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</si>
  <si>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</si>
  <si>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</si>
  <si>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</si>
  <si>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</si>
  <si>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</si>
  <si>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</si>
  <si>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</si>
  <si>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</si>
  <si>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</si>
  <si>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</si>
  <si>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</si>
  <si>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</si>
  <si>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</si>
  <si>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</si>
  <si>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</si>
  <si>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</si>
  <si>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</si>
  <si>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</si>
  <si>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</si>
  <si>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</si>
  <si>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</si>
  <si>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</si>
  <si>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</si>
  <si>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</si>
  <si>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</si>
  <si>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</si>
  <si>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</si>
  <si>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</si>
  <si>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</si>
  <si>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</si>
  <si>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</si>
  <si>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</si>
  <si>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</si>
  <si>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</si>
  <si>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</si>
  <si>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</si>
  <si>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</si>
  <si>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</si>
  <si>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</si>
  <si>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</si>
  <si>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</si>
  <si>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</si>
  <si>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</si>
  <si>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</si>
  <si>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</si>
  <si>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</si>
  <si>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</si>
  <si>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</si>
  <si>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</si>
  <si>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</si>
  <si>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</si>
  <si>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</si>
  <si>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</si>
  <si>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</si>
  <si>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</si>
  <si>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</si>
  <si>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</si>
  <si>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</si>
  <si>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</si>
  <si>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</si>
  <si>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</si>
  <si>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</si>
  <si>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</si>
  <si>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</si>
  <si>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</si>
  <si>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</si>
  <si>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</si>
  <si>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</si>
  <si>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</si>
  <si>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</si>
  <si>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</si>
  <si>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</si>
  <si>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</si>
  <si>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</si>
  <si>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</si>
  <si>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</si>
  <si>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</si>
  <si>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</si>
  <si>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</si>
  <si>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</si>
  <si>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</si>
  <si>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</si>
  <si>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</si>
  <si>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</si>
  <si>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</si>
  <si>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</si>
  <si>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</si>
  <si>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</si>
  <si>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</si>
  <si>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</si>
  <si>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</si>
  <si>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</si>
  <si>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</si>
  <si>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</si>
  <si>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</si>
  <si>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</si>
  <si>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</si>
  <si>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</si>
  <si>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</si>
  <si>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</si>
  <si>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</si>
  <si>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</si>
  <si>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</si>
  <si>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</si>
  <si>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</si>
  <si>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</si>
  <si>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</si>
  <si>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</si>
  <si>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</si>
  <si>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</si>
  <si>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</si>
  <si>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</si>
  <si>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</si>
  <si>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</si>
  <si>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</si>
  <si>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</si>
  <si>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</si>
  <si>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</si>
  <si>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</si>
  <si>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</si>
  <si>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</si>
  <si>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</si>
  <si>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</si>
  <si>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</si>
  <si>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</si>
  <si>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</si>
  <si>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</si>
  <si>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</si>
  <si>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</si>
  <si>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</si>
  <si>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</si>
  <si>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</si>
  <si>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</si>
  <si>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</si>
  <si>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</si>
  <si>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</si>
  <si>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</si>
  <si>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</si>
  <si>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</si>
  <si>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</si>
  <si>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</si>
  <si>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</si>
  <si>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</si>
  <si>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</si>
  <si>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</si>
  <si>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</si>
  <si>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</si>
  <si>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</si>
  <si>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</si>
  <si>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</si>
  <si>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</si>
  <si>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</si>
  <si>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</si>
  <si>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</si>
  <si>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</si>
  <si>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</si>
  <si>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</si>
  <si>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</si>
  <si>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</si>
  <si>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</si>
  <si>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</si>
  <si>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</si>
  <si>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</si>
  <si>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</si>
  <si>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</si>
  <si>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</si>
  <si>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</si>
  <si>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</si>
  <si>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</si>
  <si>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</si>
  <si>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</si>
  <si>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</si>
  <si>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</si>
  <si>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</si>
  <si>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</si>
  <si>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</si>
  <si>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</si>
  <si>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</si>
  <si>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</si>
  <si>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</si>
  <si>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</si>
  <si>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</si>
  <si>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</si>
  <si>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</si>
  <si>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</si>
  <si>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</si>
  <si>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</si>
  <si>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</si>
  <si>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</si>
  <si>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</si>
  <si>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</si>
  <si>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</si>
  <si>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</si>
  <si>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</si>
  <si>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</si>
  <si>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</si>
  <si>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</si>
  <si>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</si>
  <si>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</si>
  <si>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</si>
  <si>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</si>
  <si>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</si>
  <si>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</si>
  <si>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</si>
  <si>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</si>
  <si>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</si>
  <si>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</si>
  <si>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</si>
  <si>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</si>
  <si>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</si>
  <si>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</si>
  <si>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</si>
  <si>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</si>
  <si>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</si>
  <si>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</si>
  <si>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</si>
  <si>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</si>
  <si>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</si>
  <si>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</si>
  <si>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</si>
  <si>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</si>
  <si>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</si>
  <si>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</si>
  <si>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</si>
  <si>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</si>
  <si>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</si>
  <si>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</si>
  <si>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</si>
  <si>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</si>
  <si>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</si>
  <si>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</si>
  <si>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</si>
  <si>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</si>
  <si>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</si>
  <si>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</si>
  <si>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</si>
  <si>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</si>
  <si>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</si>
  <si>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</si>
  <si>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</si>
  <si>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</si>
  <si>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</si>
  <si>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</si>
  <si>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</si>
  <si>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</si>
  <si>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</si>
  <si>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</si>
  <si>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</si>
  <si>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</si>
  <si>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</si>
  <si>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</si>
  <si>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</si>
  <si>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</si>
  <si>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</si>
  <si>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</si>
  <si>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</si>
  <si>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</si>
  <si>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</si>
  <si>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</si>
  <si>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</si>
  <si>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</si>
  <si>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</si>
  <si>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</si>
  <si>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</si>
  <si>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</si>
  <si>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</si>
  <si>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</si>
  <si>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</si>
  <si>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</si>
  <si>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</si>
  <si>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</si>
  <si>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</si>
  <si>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</si>
  <si>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</si>
  <si>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</si>
  <si>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</si>
  <si>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</si>
  <si>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</si>
  <si>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</si>
  <si>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</si>
  <si>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</si>
  <si>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</si>
  <si>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</si>
  <si>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</si>
  <si>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</si>
  <si>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</si>
  <si>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</si>
  <si>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</si>
  <si>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</si>
  <si>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</si>
  <si>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</si>
  <si>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</si>
  <si>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</si>
  <si>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</si>
  <si>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</si>
  <si>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</si>
  <si>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</si>
  <si>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</si>
  <si>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</si>
  <si>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</si>
  <si>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</si>
  <si>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</si>
  <si>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</si>
  <si>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</si>
  <si>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</si>
  <si>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</si>
  <si>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</si>
  <si>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</si>
  <si>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</si>
  <si>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</si>
  <si>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</si>
  <si>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</si>
  <si>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</si>
  <si>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</si>
  <si>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</si>
  <si>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</si>
  <si>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</si>
  <si>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</si>
  <si>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</si>
  <si>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</si>
  <si>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</si>
  <si>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</si>
  <si>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</si>
  <si>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</si>
  <si>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</si>
  <si>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</si>
  <si>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</si>
  <si>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</si>
  <si>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</si>
  <si>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</si>
  <si>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</si>
  <si>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</si>
  <si>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</si>
  <si>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</si>
  <si>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</si>
  <si>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</si>
  <si>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</si>
  <si>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</si>
  <si>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</si>
  <si>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</si>
  <si>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</si>
  <si>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</si>
  <si>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</si>
  <si>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</si>
  <si>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</si>
  <si>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</si>
  <si>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</si>
  <si>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</si>
  <si>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</si>
  <si>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</si>
  <si>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</si>
  <si>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</si>
  <si>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</si>
  <si>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</si>
  <si>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</si>
  <si>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</si>
  <si>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</si>
  <si>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</si>
  <si>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</si>
  <si>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</si>
  <si>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</si>
  <si>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</si>
  <si>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</si>
  <si>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</si>
  <si>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</si>
  <si>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</si>
  <si>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</si>
  <si>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</si>
  <si>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</si>
  <si>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</si>
  <si>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</si>
  <si>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</si>
  <si>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</si>
  <si>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</si>
  <si>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</si>
  <si>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</si>
  <si>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</si>
  <si>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</si>
  <si>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</si>
  <si>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</si>
  <si>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</si>
  <si>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</si>
  <si>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</si>
  <si>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</si>
  <si>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</si>
  <si>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</si>
  <si>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</si>
  <si>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</si>
  <si>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</si>
  <si>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</si>
  <si>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</si>
  <si>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</si>
  <si>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</si>
  <si>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</si>
  <si>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</si>
  <si>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</si>
  <si>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</si>
  <si>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</si>
  <si>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</si>
  <si>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</si>
  <si>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</si>
  <si>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</si>
  <si>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</si>
  <si>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</si>
  <si>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</si>
  <si>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</si>
  <si>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</si>
  <si>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</si>
  <si>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</si>
  <si>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</si>
  <si>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</si>
  <si>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</si>
  <si>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</si>
  <si>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</si>
  <si>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</si>
  <si>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</si>
  <si>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</si>
  <si>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</si>
  <si>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</si>
  <si>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</si>
  <si>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</si>
  <si>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</si>
  <si>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</si>
  <si>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</si>
  <si>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</si>
  <si>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</si>
  <si>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</si>
  <si>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</si>
  <si>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</si>
  <si>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</si>
  <si>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</si>
  <si>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</si>
  <si>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</si>
  <si>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</si>
  <si>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</si>
  <si>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</si>
  <si>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</si>
  <si>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</si>
  <si>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</si>
  <si>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</si>
  <si>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</si>
  <si>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</si>
  <si>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</si>
  <si>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</si>
  <si>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</si>
  <si>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</si>
  <si>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</si>
  <si>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</si>
  <si>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</si>
  <si>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</si>
  <si>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</si>
  <si>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</si>
  <si>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</si>
  <si>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</si>
  <si>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</si>
  <si>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</si>
  <si>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</si>
  <si>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</si>
  <si>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</si>
  <si>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</si>
  <si>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</si>
  <si>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</si>
  <si>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</si>
  <si>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</si>
  <si>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</si>
  <si>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</si>
  <si>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</si>
  <si>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</si>
  <si>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</si>
  <si>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</si>
  <si>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</si>
  <si>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</si>
  <si>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</si>
  <si>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</si>
  <si>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</si>
  <si>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</si>
  <si>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</si>
  <si>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</si>
  <si>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</si>
  <si>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</si>
  <si>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</si>
  <si>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</si>
  <si>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</si>
  <si>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</si>
  <si>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</si>
  <si>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</si>
  <si>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</si>
  <si>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</si>
  <si>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</si>
  <si>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</si>
  <si>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</si>
  <si>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</si>
  <si>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</si>
  <si>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</si>
  <si>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</si>
  <si>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</si>
  <si>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</si>
  <si>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</si>
  <si>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</si>
  <si>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</si>
  <si>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</si>
  <si>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</si>
  <si>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</si>
  <si>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</si>
  <si>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</si>
  <si>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</si>
  <si>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</si>
  <si>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</si>
  <si>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</si>
  <si>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</si>
  <si>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</si>
  <si>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</si>
  <si>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</si>
  <si>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</si>
  <si>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</si>
  <si>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</si>
  <si>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</si>
  <si>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</si>
  <si>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</si>
  <si>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</si>
  <si>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</si>
  <si>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</si>
  <si>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</si>
  <si>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</si>
  <si>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</si>
  <si>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</si>
  <si>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</si>
  <si>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</si>
  <si>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</si>
  <si>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</si>
  <si>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</si>
  <si>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</si>
  <si>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</si>
  <si>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</si>
  <si>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</si>
  <si>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</si>
  <si>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</si>
  <si>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</si>
  <si>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</si>
  <si>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</si>
  <si>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</si>
  <si>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</si>
  <si>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</si>
  <si>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</si>
  <si>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</si>
  <si>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</si>
  <si>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</si>
  <si>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</si>
  <si>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</si>
  <si>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</si>
  <si>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</si>
  <si>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</si>
  <si>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</si>
  <si>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</si>
  <si>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</si>
  <si>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</si>
  <si>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</si>
  <si>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</si>
  <si>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</si>
  <si>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</si>
  <si>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</si>
  <si>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</si>
  <si>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</si>
  <si>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</si>
  <si>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</si>
  <si>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</si>
  <si>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</si>
  <si>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</si>
  <si>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</si>
  <si>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</si>
  <si>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</si>
  <si>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</si>
  <si>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</si>
  <si>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</si>
  <si>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</si>
  <si>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</si>
  <si>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</si>
  <si>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</si>
  <si>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</si>
  <si>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</si>
  <si>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</si>
  <si>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</si>
  <si>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</si>
  <si>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</si>
  <si>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</si>
  <si>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</si>
  <si>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</si>
  <si>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</si>
  <si>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</si>
  <si>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</si>
  <si>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</si>
  <si>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</si>
  <si>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</si>
  <si>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</si>
  <si>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</si>
  <si>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</si>
  <si>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</si>
  <si>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</si>
  <si>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</si>
  <si>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</si>
  <si>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</si>
  <si>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</si>
  <si>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</si>
  <si>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</si>
  <si>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</si>
  <si>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</si>
  <si>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</si>
  <si>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</si>
  <si>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</si>
  <si>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</si>
  <si>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</si>
  <si>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</si>
  <si>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</si>
  <si>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</si>
  <si>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</si>
  <si>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</si>
  <si>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</si>
  <si>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</si>
  <si>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</si>
  <si>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</si>
  <si>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</si>
  <si>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</si>
  <si>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</si>
  <si>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</si>
  <si>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</si>
  <si>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</si>
  <si>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</si>
  <si>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</si>
  <si>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</si>
  <si>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</si>
  <si>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</si>
  <si>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</si>
  <si>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</si>
  <si>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</si>
  <si>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</si>
  <si>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</si>
  <si>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</si>
  <si>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</si>
  <si>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</si>
  <si>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</si>
  <si>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</si>
  <si>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</si>
  <si>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</si>
  <si>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</si>
  <si>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</si>
  <si>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</si>
  <si>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</si>
  <si>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</si>
  <si>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</si>
  <si>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</si>
  <si>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</si>
  <si>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</si>
  <si>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</si>
  <si>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</si>
  <si>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</si>
  <si>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</si>
  <si>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</si>
  <si>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</si>
  <si>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</si>
  <si>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</si>
  <si>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</si>
  <si>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</si>
  <si>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</si>
  <si>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</si>
  <si>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</si>
  <si>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</si>
  <si>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</si>
  <si>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</si>
  <si>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</si>
  <si>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</si>
  <si>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</si>
  <si>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</si>
  <si>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</si>
  <si>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</si>
  <si>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</si>
  <si>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</si>
  <si>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</si>
  <si>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</si>
  <si>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</si>
  <si>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</si>
  <si>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</si>
  <si>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</si>
  <si>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</si>
  <si>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</si>
  <si>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</si>
  <si>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</si>
  <si>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</si>
  <si>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</si>
  <si>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</si>
  <si>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</si>
  <si>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</si>
  <si>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</si>
  <si>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</si>
  <si>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</si>
  <si>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</si>
  <si>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</si>
  <si>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</si>
  <si>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</si>
  <si>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</si>
  <si>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</si>
  <si>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</si>
  <si>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</si>
  <si>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</si>
  <si>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</si>
  <si>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</si>
  <si>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</si>
  <si>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</si>
  <si>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</si>
  <si>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</si>
  <si>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</si>
  <si>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</si>
  <si>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</si>
  <si>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</si>
  <si>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</si>
  <si>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</si>
  <si>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</si>
  <si>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</si>
  <si>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</si>
  <si>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</si>
  <si>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</si>
  <si>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</si>
  <si>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</si>
  <si>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</si>
  <si>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</si>
  <si>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</si>
  <si>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</si>
  <si>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</si>
  <si>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</si>
  <si>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</si>
  <si>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</si>
  <si>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</si>
  <si>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</si>
  <si>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</si>
  <si>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</si>
  <si>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</si>
  <si>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</si>
  <si>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</si>
  <si>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</si>
  <si>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</si>
  <si>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</si>
  <si>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</si>
  <si>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</si>
  <si>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</si>
  <si>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</si>
  <si>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</si>
  <si>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</si>
  <si>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</si>
  <si>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</si>
  <si>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</si>
  <si>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</si>
  <si>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</si>
  <si>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</si>
  <si>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</si>
  <si>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</si>
  <si>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</si>
  <si>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</si>
  <si>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</si>
  <si>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</si>
  <si>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</si>
  <si>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</si>
  <si>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</si>
  <si>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</si>
  <si>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</si>
  <si>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</si>
  <si>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</si>
  <si>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</si>
  <si>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</si>
  <si>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</si>
  <si>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</si>
  <si>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</si>
  <si>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</si>
  <si>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</si>
  <si>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</si>
  <si>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</si>
  <si>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</si>
  <si>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</si>
  <si>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</si>
  <si>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</si>
  <si>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</si>
  <si>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</si>
  <si>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</si>
  <si>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</si>
  <si>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</si>
  <si>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</si>
  <si>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</si>
  <si>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</si>
  <si>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</si>
  <si>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</si>
  <si>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</si>
  <si>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</si>
  <si>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</si>
  <si>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</si>
  <si>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</si>
  <si>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</si>
  <si>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</si>
  <si>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</si>
  <si>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</si>
  <si>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</si>
  <si>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</si>
  <si>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</si>
  <si>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</si>
  <si>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</si>
  <si>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</si>
  <si>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</si>
  <si>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</si>
  <si>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</si>
  <si>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</si>
  <si>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</si>
  <si>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</si>
  <si>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</si>
  <si>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</si>
  <si>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</si>
  <si>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</si>
  <si>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</si>
  <si>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</si>
  <si>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</si>
  <si>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</si>
  <si>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</si>
  <si>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</si>
  <si>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</si>
  <si>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</si>
  <si>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</si>
  <si>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</si>
  <si>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</si>
  <si>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</si>
  <si>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</si>
  <si>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</si>
  <si>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</si>
  <si>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</si>
  <si>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</si>
  <si>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</si>
  <si>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</si>
  <si>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</si>
  <si>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</si>
  <si>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</si>
  <si>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</si>
  <si>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</si>
  <si>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</si>
  <si>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</si>
  <si>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</si>
  <si>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</si>
  <si>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</si>
  <si>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</si>
  <si>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</si>
  <si>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</si>
  <si>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</si>
  <si>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</si>
  <si>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</si>
  <si>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</si>
  <si>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</si>
  <si>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</si>
  <si>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</si>
  <si>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</si>
  <si>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</si>
  <si>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</si>
  <si>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</si>
  <si>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</si>
  <si>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</si>
  <si>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</si>
  <si>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</si>
  <si>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</si>
  <si>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</si>
  <si>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</si>
  <si>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</si>
  <si>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</si>
  <si>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</si>
  <si>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</si>
  <si>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</si>
  <si>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</si>
  <si>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</si>
  <si>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</si>
  <si>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</si>
  <si>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</si>
  <si>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</si>
  <si>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</si>
  <si>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</si>
  <si>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</si>
  <si>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</si>
  <si>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</si>
  <si>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</si>
  <si>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</si>
  <si>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</si>
  <si>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</si>
  <si>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</si>
  <si>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</si>
  <si>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</si>
  <si>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</si>
  <si>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</si>
  <si>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</si>
  <si>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</si>
  <si>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</si>
  <si>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</si>
  <si>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</si>
  <si>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</si>
  <si>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</si>
  <si>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</si>
  <si>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</si>
  <si>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</si>
  <si>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</si>
  <si>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</si>
  <si>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</si>
  <si>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</si>
  <si>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</si>
  <si>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</si>
  <si>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</si>
  <si>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</si>
  <si>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</si>
  <si>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</si>
  <si>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</si>
  <si>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</si>
  <si>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</si>
  <si>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</si>
  <si>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</si>
  <si>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</si>
  <si>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</si>
  <si>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</si>
  <si>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</si>
  <si>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</si>
  <si>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</si>
  <si>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</si>
  <si>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</si>
  <si>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</si>
  <si>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</si>
  <si>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</si>
  <si>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</si>
  <si>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</si>
  <si>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</si>
  <si>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</si>
  <si>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</si>
  <si>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</si>
  <si>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</si>
  <si>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</si>
  <si>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</si>
  <si>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</si>
  <si>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</si>
  <si>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</si>
  <si>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</si>
  <si>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</si>
  <si>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</si>
  <si>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</si>
  <si>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</si>
  <si>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</si>
  <si>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</si>
  <si>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</si>
  <si>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</si>
  <si>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</si>
  <si>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</si>
  <si>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</si>
  <si>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</si>
  <si>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</si>
  <si>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</si>
  <si>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</si>
  <si>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</si>
  <si>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</si>
  <si>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</si>
  <si>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</si>
  <si>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</si>
  <si>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</si>
  <si>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</si>
  <si>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</si>
  <si>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</si>
  <si>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</si>
  <si>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</si>
  <si>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</si>
  <si>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</si>
  <si>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</si>
  <si>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</si>
  <si>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</si>
  <si>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</si>
  <si>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</si>
  <si>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</si>
  <si>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</si>
  <si>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</si>
  <si>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</si>
  <si>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</si>
  <si>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</si>
  <si>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</si>
  <si>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</si>
  <si>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</si>
  <si>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</si>
  <si>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</si>
  <si>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</si>
  <si>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</si>
  <si>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</si>
  <si>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</si>
  <si>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</si>
  <si>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</si>
  <si>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</si>
  <si>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</si>
  <si>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</si>
  <si>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</si>
  <si>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</si>
  <si>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</si>
  <si>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</si>
  <si>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</si>
  <si>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</si>
  <si>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</si>
  <si>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</si>
  <si>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</si>
  <si>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</si>
  <si>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</si>
  <si>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</si>
  <si>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</si>
  <si>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</si>
  <si>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</si>
  <si>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</si>
  <si>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</si>
  <si>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</si>
  <si>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</si>
  <si>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</si>
  <si>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</si>
  <si>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</si>
  <si>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</si>
  <si>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</si>
  <si>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</si>
  <si>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</si>
  <si>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</si>
  <si>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</si>
  <si>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</si>
  <si>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</si>
  <si>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</si>
  <si>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</si>
  <si>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</si>
  <si>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</si>
  <si>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</si>
  <si>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</si>
  <si>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</si>
  <si>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</si>
  <si>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</si>
  <si>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</si>
  <si>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</si>
  <si>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</si>
  <si>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</si>
  <si>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</si>
  <si>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</si>
  <si>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</si>
  <si>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</si>
  <si>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</si>
  <si>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</si>
  <si>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</si>
  <si>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</si>
  <si>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</si>
  <si>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</si>
  <si>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</si>
  <si>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</si>
  <si>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</si>
  <si>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</si>
  <si>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</si>
  <si>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</si>
  <si>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</si>
  <si>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</si>
  <si>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</si>
  <si>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</si>
  <si>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</si>
  <si>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</si>
  <si>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</si>
  <si>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</si>
  <si>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</si>
  <si>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</si>
  <si>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</si>
  <si>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</si>
  <si>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</si>
  <si>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</si>
  <si>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</si>
  <si>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</si>
  <si>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</si>
  <si>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</si>
  <si>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</si>
  <si>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</si>
  <si>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</si>
  <si>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</si>
  <si>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</si>
  <si>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</si>
  <si>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</si>
  <si>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</si>
  <si>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</si>
  <si>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</si>
  <si>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</si>
  <si>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</si>
  <si>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</si>
  <si>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</si>
  <si>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</si>
  <si>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</si>
  <si>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</si>
  <si>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</si>
  <si>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</si>
  <si>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</si>
  <si>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</si>
  <si>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</si>
  <si>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</si>
  <si>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</si>
  <si>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</si>
  <si>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</si>
  <si>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</si>
  <si>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</si>
  <si>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</si>
  <si>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</si>
  <si>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</si>
  <si>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</si>
  <si>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</si>
  <si>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</si>
  <si>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</si>
  <si>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</si>
  <si>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</si>
  <si>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</si>
  <si>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</si>
  <si>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</si>
  <si>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</si>
  <si>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</si>
  <si>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</si>
  <si>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</si>
  <si>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</si>
  <si>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</si>
  <si>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</si>
  <si>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</si>
  <si>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</si>
  <si>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</si>
  <si>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</si>
  <si>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</si>
  <si>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</si>
  <si>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</si>
  <si>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</si>
  <si>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</si>
  <si>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</si>
  <si>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</si>
  <si>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</si>
  <si>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</si>
  <si>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</si>
  <si>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</si>
  <si>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</si>
  <si>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</si>
  <si>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</si>
  <si>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</si>
  <si>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</si>
  <si>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</si>
  <si>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</si>
  <si>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</si>
  <si>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</si>
  <si>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</si>
  <si>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</si>
  <si>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</si>
  <si>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</si>
  <si>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</si>
  <si>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</si>
  <si>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</si>
  <si>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</si>
  <si>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</si>
  <si>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</si>
  <si>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</si>
  <si>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</si>
  <si>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</si>
  <si>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</si>
  <si>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</si>
  <si>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</si>
  <si>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</si>
  <si>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</si>
  <si>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</si>
  <si>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</si>
  <si>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</si>
  <si>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</si>
  <si>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</si>
  <si>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</si>
  <si>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</si>
  <si>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</si>
  <si>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</si>
  <si>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</si>
  <si>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</si>
  <si>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</si>
  <si>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</si>
  <si>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</si>
  <si>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</si>
  <si>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</si>
  <si>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</si>
  <si>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</si>
  <si>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</si>
  <si>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</si>
  <si>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</si>
  <si>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</si>
  <si>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</si>
  <si>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</si>
  <si>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</si>
  <si>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</si>
  <si>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</si>
  <si>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</si>
  <si>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</si>
  <si>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</si>
  <si>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</si>
  <si>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</si>
  <si>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</si>
  <si>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</si>
  <si>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</si>
  <si>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</si>
  <si>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</si>
  <si>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</si>
  <si>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</si>
  <si>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</si>
  <si>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</si>
  <si>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</si>
  <si>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</si>
  <si>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</si>
  <si>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</si>
  <si>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</si>
  <si>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</si>
  <si>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</si>
  <si>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</si>
  <si>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</si>
  <si>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</si>
  <si>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</si>
  <si>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</si>
  <si>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</si>
  <si>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</si>
  <si>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</si>
  <si>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</si>
  <si>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</si>
  <si>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</si>
  <si>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</si>
  <si>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</si>
  <si>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</si>
  <si>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</si>
  <si>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</si>
  <si>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</si>
  <si>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</si>
  <si>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</si>
  <si>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</si>
  <si>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</si>
  <si>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</si>
  <si>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</si>
  <si>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</si>
  <si>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</si>
  <si>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</si>
  <si>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</si>
  <si>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</si>
  <si>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</si>
  <si>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</si>
  <si>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</si>
  <si>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</si>
  <si>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</si>
  <si>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</si>
  <si>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</si>
  <si>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</si>
  <si>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</si>
  <si>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</si>
  <si>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</si>
  <si>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</si>
  <si>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</si>
  <si>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</si>
  <si>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</si>
  <si>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</si>
  <si>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</si>
  <si>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</si>
  <si>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</si>
  <si>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</si>
  <si>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</si>
  <si>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</si>
  <si>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</si>
  <si>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</si>
  <si>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</si>
  <si>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</si>
  <si>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</si>
  <si>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</si>
  <si>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</si>
  <si>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</si>
  <si>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</si>
  <si>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</si>
  <si>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</si>
  <si>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</si>
  <si>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</si>
  <si>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</si>
  <si>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</si>
  <si>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</si>
  <si>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</si>
  <si>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</si>
  <si>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</si>
  <si>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</si>
  <si>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</si>
  <si>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</si>
  <si>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</si>
  <si>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</si>
  <si>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</si>
  <si>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</si>
  <si>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</si>
  <si>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</si>
  <si>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</si>
  <si>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</si>
  <si>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</si>
  <si>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</si>
  <si>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</si>
  <si>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</si>
  <si>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</si>
  <si>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</si>
  <si>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</si>
  <si>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</si>
  <si>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</si>
  <si>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</si>
  <si>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</si>
  <si>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</si>
  <si>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</si>
  <si>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</si>
  <si>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</si>
  <si>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</si>
  <si>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</si>
  <si>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</si>
  <si>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</si>
  <si>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</si>
  <si>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</si>
  <si>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</si>
  <si>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</si>
  <si>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</si>
  <si>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</si>
  <si>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</si>
  <si>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</si>
  <si>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</si>
  <si>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</si>
  <si>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</si>
  <si>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</si>
  <si>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</si>
  <si>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</si>
  <si>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</si>
  <si>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</si>
  <si>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</si>
  <si>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</si>
  <si>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</si>
  <si>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</si>
  <si>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</si>
  <si>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</si>
  <si>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</si>
  <si>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</si>
  <si>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</si>
  <si>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</si>
  <si>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</si>
  <si>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</si>
  <si>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</si>
  <si>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</si>
  <si>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</si>
  <si>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</si>
  <si>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</si>
  <si>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</si>
  <si>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</si>
  <si>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</si>
  <si>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</si>
  <si>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</si>
  <si>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</si>
  <si>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</si>
  <si>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</si>
  <si>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</si>
  <si>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</si>
  <si>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</si>
  <si>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</si>
  <si>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</si>
  <si>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</si>
  <si>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</si>
  <si>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</si>
  <si>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</si>
  <si>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</si>
  <si>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</si>
  <si>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</si>
  <si>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</si>
  <si>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</si>
  <si>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</si>
  <si>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</si>
  <si>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</si>
  <si>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</si>
  <si>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</si>
  <si>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</si>
  <si>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</si>
  <si>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</si>
  <si>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</si>
  <si>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</si>
  <si>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</si>
  <si>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</si>
  <si>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</si>
  <si>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</si>
  <si>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</si>
  <si>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</si>
  <si>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</si>
  <si>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</si>
  <si>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</si>
  <si>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</si>
  <si>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</si>
  <si>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</si>
  <si>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</si>
  <si>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</si>
  <si>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</si>
  <si>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</si>
  <si>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</si>
  <si>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</si>
  <si>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</si>
  <si>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</si>
  <si>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</si>
  <si>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</si>
  <si>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</si>
  <si>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</si>
  <si>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</si>
  <si>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</si>
  <si>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</si>
  <si>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</si>
  <si>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</si>
  <si>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</si>
  <si>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</si>
  <si>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</si>
  <si>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</si>
  <si>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</si>
  <si>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</si>
  <si>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</si>
  <si>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</si>
  <si>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</si>
  <si>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</si>
  <si>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</si>
  <si>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</si>
  <si>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</si>
  <si>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</si>
  <si>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</si>
  <si>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</si>
  <si>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</si>
  <si>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</si>
  <si>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</si>
  <si>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</si>
  <si>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</si>
  <si>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</si>
  <si>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</si>
  <si>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</si>
  <si>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</si>
  <si>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</si>
  <si>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</si>
  <si>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</si>
  <si>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</si>
  <si>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</si>
  <si>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</si>
  <si>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</si>
  <si>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</si>
  <si>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</si>
  <si>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</si>
  <si>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</si>
  <si>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</si>
  <si>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</si>
  <si>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</si>
  <si>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</si>
  <si>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</si>
  <si>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</si>
  <si>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</si>
  <si>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</si>
  <si>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</si>
  <si>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</si>
  <si>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</si>
  <si>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</si>
  <si>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</si>
  <si>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</si>
  <si>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</si>
  <si>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</si>
  <si>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</si>
  <si>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</si>
  <si>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</si>
  <si>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</si>
  <si>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</si>
  <si>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</si>
  <si>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</si>
  <si>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</si>
  <si>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</si>
  <si>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</si>
  <si>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</si>
  <si>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</si>
  <si>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</si>
  <si>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</si>
  <si>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</si>
  <si>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</si>
  <si>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</si>
  <si>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</si>
  <si>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</si>
  <si>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</si>
  <si>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</si>
  <si>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</si>
  <si>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</si>
  <si>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</si>
  <si>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</si>
  <si>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</si>
  <si>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</si>
  <si>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</si>
  <si>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</si>
  <si>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</si>
  <si>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</si>
  <si>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</si>
  <si>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</si>
  <si>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</si>
  <si>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</si>
  <si>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</si>
  <si>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</si>
  <si>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</si>
  <si>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</si>
  <si>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</si>
  <si>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</si>
  <si>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</si>
  <si>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</si>
  <si>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</si>
  <si>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</si>
  <si>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</si>
  <si>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</si>
  <si>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</si>
  <si>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</si>
  <si>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</si>
  <si>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</si>
  <si>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</si>
  <si>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</si>
  <si>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</si>
  <si>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</si>
  <si>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</si>
  <si>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</si>
  <si>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</si>
  <si>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</si>
  <si>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</si>
  <si>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</si>
  <si>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</si>
  <si>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</si>
  <si>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</si>
  <si>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</si>
  <si>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</si>
  <si>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</si>
  <si>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</si>
  <si>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</si>
  <si>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</si>
  <si>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</si>
  <si>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</si>
  <si>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</si>
  <si>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</si>
  <si>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</si>
  <si>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</si>
  <si>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</si>
  <si>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</si>
  <si>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</si>
  <si>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</si>
  <si>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</si>
  <si>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</si>
  <si>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</si>
  <si>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</si>
  <si>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</si>
  <si>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</si>
  <si>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</si>
  <si>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</si>
  <si>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</si>
  <si>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</si>
  <si>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</si>
  <si>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</si>
  <si>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</si>
  <si>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</si>
  <si>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</si>
  <si>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</si>
  <si>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</si>
  <si>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</si>
  <si>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</si>
  <si>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</si>
  <si>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</si>
  <si>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</si>
  <si>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</si>
  <si>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</si>
  <si>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</si>
  <si>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</si>
  <si>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</si>
  <si>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</si>
  <si>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</si>
  <si>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</si>
  <si>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</si>
  <si>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</si>
  <si>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</si>
  <si>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</si>
  <si>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</si>
  <si>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</si>
  <si>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</si>
  <si>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</si>
  <si>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</si>
  <si>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</si>
  <si>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</si>
  <si>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</si>
  <si>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</si>
  <si>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</si>
  <si>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</si>
  <si>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</si>
  <si>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</si>
  <si>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</si>
  <si>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</si>
  <si>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</si>
  <si>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</si>
  <si>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</si>
  <si>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</si>
  <si>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</si>
  <si>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</si>
  <si>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</si>
  <si>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</si>
  <si>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</si>
  <si>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</si>
  <si>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</si>
  <si>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</si>
  <si>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</si>
  <si>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</si>
  <si>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</si>
  <si>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</si>
  <si>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</si>
  <si>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</si>
  <si>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</si>
  <si>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</si>
  <si>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</si>
  <si>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</si>
  <si>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</si>
  <si>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</si>
  <si>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</si>
  <si>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</si>
  <si>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</si>
  <si>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</si>
  <si>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</si>
  <si>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</si>
  <si>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</si>
  <si>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</si>
  <si>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</si>
  <si>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</si>
  <si>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</si>
  <si>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</si>
  <si>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</si>
  <si>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</si>
  <si>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</si>
  <si>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</si>
  <si>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</si>
  <si>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</si>
  <si>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</si>
  <si>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</si>
  <si>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</si>
  <si>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</si>
  <si>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</si>
  <si>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</si>
  <si>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</si>
  <si>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</si>
  <si>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</si>
  <si>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</si>
  <si>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</si>
  <si>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</si>
  <si>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</si>
  <si>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</si>
  <si>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</si>
  <si>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</si>
  <si>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</si>
  <si>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</si>
  <si>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</si>
  <si>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</si>
  <si>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</si>
  <si>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</si>
  <si>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</si>
  <si>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</si>
  <si>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</si>
  <si>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</si>
  <si>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</si>
  <si>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</si>
  <si>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</si>
  <si>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</si>
  <si>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</si>
  <si>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</si>
  <si>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</si>
  <si>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</si>
  <si>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</si>
  <si>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</si>
  <si>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</si>
  <si>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</si>
  <si>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</si>
  <si>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</si>
  <si>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</si>
  <si>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</si>
  <si>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</si>
  <si>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</si>
  <si>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</si>
  <si>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</si>
  <si>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</si>
  <si>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</si>
  <si>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</si>
  <si>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</si>
  <si>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</si>
  <si>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</si>
  <si>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</si>
  <si>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</si>
  <si>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</si>
  <si>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</si>
  <si>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</si>
  <si>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</si>
  <si>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</si>
  <si>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</si>
  <si>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</si>
  <si>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</si>
  <si>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</si>
  <si>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</si>
  <si>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</si>
  <si>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</si>
  <si>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</si>
  <si>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</si>
  <si>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</si>
  <si>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</si>
  <si>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</si>
  <si>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</si>
  <si>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</si>
  <si>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</si>
  <si>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</si>
  <si>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</si>
  <si>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</si>
  <si>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</si>
  <si>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</si>
  <si>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</si>
  <si>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</si>
  <si>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</si>
  <si>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</si>
  <si>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</si>
  <si>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</si>
  <si>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</si>
  <si>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</si>
  <si>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</si>
  <si>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</si>
  <si>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</si>
  <si>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</si>
  <si>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</si>
  <si>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</si>
  <si>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</si>
  <si>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</si>
  <si>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</si>
  <si>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</si>
  <si>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</si>
  <si>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</si>
  <si>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</si>
  <si>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</si>
  <si>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</si>
  <si>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</si>
  <si>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</si>
  <si>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</si>
  <si>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</si>
  <si>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</si>
  <si>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</si>
  <si>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</si>
  <si>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</si>
  <si>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</si>
  <si>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</si>
  <si>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</si>
  <si>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</si>
  <si>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</si>
  <si>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</si>
  <si>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</si>
  <si>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</si>
  <si>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</si>
  <si>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</si>
  <si>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</si>
  <si>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</si>
  <si>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</si>
  <si>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</si>
  <si>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</si>
  <si>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</si>
  <si>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</si>
  <si>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</si>
  <si>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</si>
  <si>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</si>
  <si>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</si>
  <si>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</si>
  <si>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</si>
  <si>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</si>
  <si>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</si>
  <si>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</si>
  <si>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</si>
  <si>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</si>
  <si>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</si>
  <si>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</si>
  <si>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</si>
  <si>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</si>
  <si>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</si>
  <si>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</si>
  <si>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</si>
  <si>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</si>
  <si>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</si>
  <si>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</si>
  <si>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</si>
  <si>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</si>
  <si>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</si>
  <si>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</si>
  <si>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</si>
  <si>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</si>
  <si>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</si>
  <si>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</si>
  <si>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</si>
  <si>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</si>
  <si>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</si>
  <si>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</si>
  <si>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</si>
  <si>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</si>
  <si>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</si>
  <si>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</si>
  <si>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</si>
  <si>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</si>
  <si>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</si>
  <si>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</si>
  <si>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</si>
  <si>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</si>
  <si>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</si>
  <si>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</si>
  <si>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</si>
  <si>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</si>
  <si>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</si>
  <si>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</si>
  <si>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</si>
  <si>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</si>
  <si>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</si>
  <si>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</si>
  <si>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</si>
  <si>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</si>
  <si>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</si>
  <si>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</si>
  <si>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</si>
  <si>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</si>
  <si>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</si>
  <si>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</si>
  <si>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</si>
  <si>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</si>
  <si>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</si>
  <si>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</si>
  <si>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</si>
  <si>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</si>
  <si>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</si>
  <si>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</si>
  <si>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</si>
  <si>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</si>
  <si>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</si>
  <si>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</si>
  <si>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</si>
  <si>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</si>
  <si>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</si>
  <si>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</si>
  <si>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</si>
  <si>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</si>
  <si>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</si>
  <si>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</si>
  <si>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</si>
  <si>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</si>
  <si>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</si>
  <si>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</si>
  <si>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</si>
  <si>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</si>
  <si>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</si>
  <si>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</si>
  <si>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</si>
  <si>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</si>
  <si>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</si>
  <si>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</si>
  <si>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</si>
  <si>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</si>
  <si>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</si>
  <si>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</si>
  <si>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</si>
  <si>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</si>
  <si>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</si>
  <si>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</si>
  <si>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</si>
  <si>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</si>
  <si>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</si>
  <si>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</si>
  <si>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</si>
  <si>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</si>
  <si>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</si>
  <si>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</si>
  <si>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</si>
  <si>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</si>
  <si>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</si>
  <si>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</si>
  <si>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</si>
  <si>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</si>
  <si>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</si>
  <si>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</si>
  <si>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</si>
  <si>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</si>
  <si>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</si>
  <si>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</si>
  <si>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</si>
  <si>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</si>
  <si>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</si>
  <si>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</si>
  <si>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</si>
  <si>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</si>
  <si>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</si>
  <si>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</si>
  <si>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</si>
  <si>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</si>
  <si>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</si>
  <si>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</si>
  <si>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</si>
  <si>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</si>
  <si>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</si>
  <si>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</si>
  <si>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</si>
  <si>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</si>
  <si>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</si>
  <si>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</si>
  <si>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</si>
  <si>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</si>
  <si>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</si>
  <si>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</si>
  <si>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</si>
  <si>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</si>
  <si>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</si>
  <si>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</si>
  <si>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</si>
  <si>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</si>
  <si>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</si>
  <si>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</si>
  <si>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</si>
  <si>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</si>
  <si>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</si>
  <si>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</si>
  <si>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</si>
  <si>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</si>
  <si>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</si>
  <si>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</si>
  <si>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</si>
  <si>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</si>
  <si>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</si>
  <si>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</si>
  <si>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</si>
  <si>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</si>
  <si>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</si>
  <si>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</si>
  <si>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</si>
  <si>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</si>
  <si>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</si>
  <si>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</si>
  <si>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</si>
  <si>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</si>
  <si>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</si>
  <si>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</si>
  <si>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</si>
  <si>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</si>
  <si>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</si>
  <si>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</si>
  <si>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</si>
  <si>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</si>
  <si>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</si>
  <si>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</si>
  <si>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</si>
  <si>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</si>
  <si>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</si>
  <si>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</si>
  <si>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</si>
  <si>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</si>
  <si>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</si>
  <si>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</si>
  <si>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</si>
  <si>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</si>
  <si>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</si>
  <si>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</si>
  <si>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</si>
  <si>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</si>
  <si>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</si>
  <si>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</si>
  <si>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</si>
  <si>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</si>
  <si>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</si>
  <si>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</si>
  <si>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</si>
  <si>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</si>
  <si>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</si>
  <si>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</si>
  <si>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</si>
  <si>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</si>
  <si>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</si>
  <si>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</si>
  <si>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</si>
  <si>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</si>
  <si>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</si>
  <si>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</si>
  <si>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</si>
  <si>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</si>
  <si>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</si>
  <si>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</si>
  <si>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</si>
  <si>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</si>
  <si>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</si>
  <si>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</si>
  <si>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</si>
  <si>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</si>
  <si>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</si>
  <si>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</si>
  <si>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</si>
  <si>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</si>
  <si>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</si>
  <si>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</si>
  <si>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</si>
  <si>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</si>
  <si>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</si>
  <si>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</si>
  <si>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</si>
  <si>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</si>
  <si>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</si>
  <si>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</si>
  <si>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</si>
  <si>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</si>
  <si>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</si>
  <si>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</si>
  <si>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</si>
  <si>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</si>
  <si>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</si>
  <si>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</si>
  <si>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</si>
  <si>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</si>
  <si>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</si>
  <si>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</si>
  <si>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</si>
  <si>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</si>
  <si>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</si>
  <si>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</si>
  <si>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</si>
  <si>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</si>
  <si>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</si>
  <si>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</si>
  <si>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</si>
  <si>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</si>
  <si>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</si>
  <si>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</si>
  <si>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</si>
  <si>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</si>
  <si>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</si>
  <si>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</si>
  <si>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</si>
  <si>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</si>
  <si>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</si>
  <si>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</si>
  <si>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</si>
  <si>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</si>
  <si>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</si>
  <si>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</si>
  <si>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</si>
  <si>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</si>
  <si>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</si>
  <si>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</si>
  <si>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</si>
  <si>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</si>
  <si>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</si>
  <si>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</si>
  <si>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</si>
  <si>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</si>
  <si>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</si>
  <si>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</si>
  <si>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</si>
  <si>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</si>
  <si>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</si>
  <si>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</si>
  <si>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</si>
  <si>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</si>
  <si>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</si>
  <si>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</si>
  <si>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</si>
  <si>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</si>
  <si>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</si>
  <si>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</si>
  <si>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</si>
  <si>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</si>
  <si>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</si>
  <si>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</si>
  <si>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</si>
  <si>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</si>
  <si>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</si>
  <si>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</si>
  <si>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</si>
  <si>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</si>
  <si>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</si>
  <si>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</si>
  <si>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</si>
  <si>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</si>
  <si>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</si>
  <si>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</si>
  <si>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</si>
  <si>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</si>
  <si>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</si>
  <si>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</si>
  <si>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</si>
  <si>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</si>
  <si>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</si>
  <si>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</si>
  <si>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</si>
  <si>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</si>
  <si>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</si>
  <si>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</si>
  <si>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</si>
  <si>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</si>
  <si>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</si>
  <si>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</si>
  <si>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</si>
  <si>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</si>
  <si>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</si>
  <si>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</si>
  <si>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</si>
  <si>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</si>
  <si>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</si>
  <si>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</si>
  <si>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</si>
  <si>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</si>
  <si>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</si>
  <si>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</si>
  <si>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</si>
  <si>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</si>
  <si>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</si>
  <si>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</si>
  <si>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</si>
  <si>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</si>
  <si>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</si>
  <si>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</si>
  <si>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</si>
  <si>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</si>
  <si>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</si>
  <si>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</si>
  <si>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</si>
  <si>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</si>
  <si>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</si>
  <si>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</si>
  <si>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</si>
  <si>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</si>
  <si>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</si>
  <si>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</si>
  <si>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</si>
  <si>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</si>
  <si>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</si>
  <si>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</si>
  <si>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</si>
  <si>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</si>
  <si>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</si>
  <si>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</si>
  <si>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</si>
  <si>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</si>
  <si>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</si>
  <si>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</si>
  <si>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</si>
  <si>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</si>
  <si>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</si>
  <si>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</si>
  <si>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</si>
  <si>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</si>
  <si>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</si>
  <si>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</si>
  <si>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</si>
  <si>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</si>
  <si>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</si>
  <si>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</si>
  <si>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</si>
  <si>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</si>
  <si>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</si>
  <si>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</si>
  <si>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</si>
  <si>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</si>
  <si>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</si>
  <si>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</si>
  <si>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</si>
  <si>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</si>
  <si>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</si>
  <si>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</si>
  <si>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</si>
  <si>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</si>
  <si>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</si>
  <si>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</si>
  <si>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</si>
  <si>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</si>
  <si>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</si>
  <si>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</si>
  <si>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</si>
  <si>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</si>
  <si>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</si>
  <si>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</si>
  <si>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</si>
  <si>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</si>
  <si>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</si>
  <si>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</si>
  <si>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</si>
  <si>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</si>
  <si>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</si>
  <si>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</si>
  <si>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</si>
  <si>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</si>
  <si>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</si>
  <si>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</si>
  <si>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</si>
  <si>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</si>
  <si>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</si>
  <si>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</si>
  <si>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</si>
  <si>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</si>
  <si>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</si>
  <si>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</si>
  <si>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</si>
  <si>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</si>
  <si>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</si>
  <si>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</si>
  <si>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</si>
  <si>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</si>
  <si>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</si>
  <si>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</si>
  <si>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</si>
  <si>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</si>
  <si>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</si>
  <si>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</si>
  <si>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</si>
  <si>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</si>
  <si>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</si>
  <si>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</si>
  <si>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</si>
  <si>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</si>
  <si>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</si>
  <si>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</si>
  <si>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</si>
  <si>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</si>
  <si>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</si>
  <si>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</si>
  <si>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</si>
  <si>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</si>
  <si>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</si>
  <si>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</si>
  <si>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</si>
  <si>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</si>
  <si>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</si>
  <si>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</si>
  <si>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</si>
  <si>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</si>
  <si>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</si>
  <si>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</si>
  <si>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</si>
  <si>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</si>
  <si>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</si>
  <si>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</si>
  <si>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</si>
  <si>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</si>
  <si>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</si>
  <si>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</si>
  <si>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</si>
  <si>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</si>
  <si>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</si>
  <si>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</si>
  <si>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</si>
  <si>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</si>
  <si>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</si>
  <si>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</si>
  <si>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</si>
  <si>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</si>
  <si>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</si>
  <si>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</si>
  <si>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</si>
  <si>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</si>
  <si>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</si>
  <si>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</si>
  <si>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</si>
  <si>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</si>
  <si>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</si>
  <si>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</si>
  <si>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</si>
  <si>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</si>
  <si>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</si>
  <si>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</si>
  <si>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</si>
  <si>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</si>
  <si>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</si>
  <si>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</si>
  <si>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</si>
  <si>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</si>
  <si>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</si>
  <si>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</si>
  <si>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</si>
  <si>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</si>
  <si>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</si>
  <si>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</si>
  <si>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</si>
  <si>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</si>
  <si>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</si>
  <si>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</si>
  <si>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</si>
  <si>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</si>
  <si>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</si>
  <si>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</si>
  <si>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</si>
  <si>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</si>
  <si>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</si>
  <si>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</si>
  <si>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</si>
  <si>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</si>
  <si>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</si>
  <si>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</si>
  <si>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</si>
  <si>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</si>
  <si>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</si>
  <si>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</si>
  <si>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</si>
  <si>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</si>
  <si>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</si>
  <si>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</si>
  <si>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</si>
  <si>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</si>
  <si>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</si>
  <si>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</si>
  <si>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</si>
  <si>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</si>
  <si>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</si>
  <si>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</si>
  <si>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</si>
  <si>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</si>
  <si>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</si>
  <si>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</si>
  <si>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</si>
  <si>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</si>
  <si>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</si>
  <si>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</si>
  <si>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</si>
  <si>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</si>
  <si>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</si>
  <si>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</si>
  <si>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</si>
  <si>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</si>
  <si>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</si>
  <si>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</si>
  <si>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</si>
  <si>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</si>
  <si>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</si>
  <si>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</si>
  <si>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</si>
  <si>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</si>
  <si>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</si>
  <si>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</si>
  <si>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</si>
  <si>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</si>
  <si>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</si>
  <si>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</si>
  <si>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</si>
  <si>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</si>
  <si>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</si>
  <si>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</si>
  <si>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</si>
  <si>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</si>
  <si>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</si>
  <si>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</si>
  <si>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</si>
  <si>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</si>
  <si>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</si>
  <si>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</si>
  <si>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</si>
  <si>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</si>
  <si>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</si>
  <si>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</si>
  <si>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</si>
  <si>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</si>
  <si>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</si>
  <si>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</si>
  <si>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</si>
  <si>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</si>
  <si>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</si>
  <si>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</si>
  <si>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</si>
  <si>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</si>
  <si>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</si>
  <si>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</si>
  <si>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</si>
  <si>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</si>
  <si>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</si>
  <si>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</si>
  <si>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</si>
  <si>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</si>
  <si>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</si>
  <si>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</si>
  <si>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</si>
  <si>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</si>
  <si>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</si>
  <si>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</si>
  <si>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</si>
  <si>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</si>
  <si>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</si>
  <si>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</si>
  <si>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</si>
  <si>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</si>
  <si>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</si>
  <si>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</si>
  <si>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</si>
  <si>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</si>
  <si>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</si>
  <si>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</si>
  <si>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</si>
  <si>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</si>
  <si>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</si>
  <si>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</si>
  <si>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</si>
  <si>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</si>
  <si>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</si>
  <si>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</si>
  <si>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</si>
  <si>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</si>
  <si>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</si>
  <si>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</si>
  <si>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</si>
  <si>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</si>
  <si>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</si>
  <si>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</si>
  <si>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</si>
  <si>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</si>
  <si>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</si>
  <si>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</si>
  <si>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</si>
  <si>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</si>
  <si>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</si>
  <si>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</si>
  <si>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</si>
  <si>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</si>
  <si>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</si>
  <si>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</si>
  <si>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</si>
  <si>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</si>
  <si>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</si>
  <si>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</si>
  <si>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</si>
  <si>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</si>
  <si>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</si>
  <si>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</si>
  <si>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</si>
  <si>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</si>
  <si>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</si>
  <si>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</si>
  <si>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</si>
  <si>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</si>
  <si>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</si>
  <si>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</si>
  <si>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</si>
  <si>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</si>
  <si>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</si>
  <si>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</si>
  <si>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</si>
  <si>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</si>
  <si>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</si>
  <si>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</si>
  <si>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</si>
  <si>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</si>
  <si>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</si>
  <si>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</si>
  <si>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</si>
  <si>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</si>
  <si>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</si>
  <si>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</si>
  <si>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</si>
  <si>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</si>
  <si>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</si>
  <si>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</si>
  <si>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</si>
  <si>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</si>
  <si>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</si>
  <si>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</si>
  <si>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</si>
  <si>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</si>
  <si>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</si>
  <si>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</si>
  <si>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</si>
  <si>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</si>
  <si>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</si>
  <si>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</si>
  <si>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</si>
  <si>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</si>
  <si>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</si>
  <si>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</si>
  <si>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</si>
  <si>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</si>
  <si>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</si>
  <si>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</si>
  <si>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</si>
  <si>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</si>
  <si>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</si>
  <si>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</si>
  <si>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</si>
  <si>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</si>
  <si>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</si>
  <si>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</si>
  <si>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</si>
  <si>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</si>
  <si>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</si>
  <si>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</si>
  <si>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</si>
  <si>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</si>
  <si>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</si>
  <si>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</si>
  <si>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</si>
  <si>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</si>
  <si>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</si>
  <si>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</si>
  <si>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</si>
  <si>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</si>
  <si>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</si>
  <si>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</si>
  <si>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</si>
  <si>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</si>
  <si>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</si>
  <si>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</si>
  <si>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</si>
  <si>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</si>
  <si>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</si>
  <si>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</si>
  <si>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</si>
  <si>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</si>
  <si>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</si>
  <si>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</si>
  <si>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</si>
  <si>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</si>
  <si>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</si>
  <si>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</si>
  <si>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</si>
  <si>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</si>
  <si>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</si>
  <si>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</si>
  <si>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</si>
  <si>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</si>
  <si>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</si>
  <si>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</si>
  <si>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</si>
  <si>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</si>
  <si>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</si>
  <si>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</si>
  <si>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</si>
  <si>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</si>
  <si>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</si>
  <si>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</si>
  <si>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</si>
  <si>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</si>
  <si>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</si>
  <si>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</si>
  <si>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</si>
  <si>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</si>
  <si>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</si>
  <si>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</si>
  <si>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</si>
  <si>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</si>
  <si>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</si>
  <si>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</si>
  <si>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</si>
  <si>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</si>
  <si>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</si>
  <si>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</si>
  <si>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</si>
  <si>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</si>
  <si>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</si>
  <si>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</si>
  <si>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</si>
  <si>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</si>
  <si>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</si>
  <si>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</si>
  <si>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</si>
  <si>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</si>
  <si>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</si>
  <si>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</si>
  <si>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</si>
  <si>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</si>
  <si>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</si>
  <si>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</si>
  <si>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</si>
  <si>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</si>
  <si>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</si>
  <si>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</si>
  <si>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</si>
  <si>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</si>
  <si>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</si>
  <si>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</si>
  <si>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</si>
  <si>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</si>
  <si>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</si>
  <si>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</si>
  <si>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</si>
  <si>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</si>
  <si>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</si>
  <si>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</si>
  <si>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</si>
  <si>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</si>
  <si>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</si>
  <si>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</si>
  <si>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</si>
  <si>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</si>
  <si>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</si>
  <si>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</si>
  <si>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</si>
  <si>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</si>
  <si>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</si>
  <si>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</si>
  <si>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</si>
  <si>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</si>
  <si>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</si>
  <si>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</si>
  <si>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</si>
  <si>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</si>
  <si>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</si>
  <si>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</si>
  <si>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</si>
  <si>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</si>
  <si>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</si>
  <si>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</si>
  <si>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</si>
  <si>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</si>
  <si>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</si>
  <si>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</si>
  <si>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</si>
  <si>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</si>
  <si>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</si>
  <si>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</si>
  <si>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</si>
  <si>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</si>
  <si>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</si>
  <si>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</si>
  <si>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</si>
  <si>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</si>
  <si>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</si>
  <si>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</si>
  <si>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</si>
  <si>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</si>
  <si>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</si>
  <si>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</si>
  <si>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</si>
  <si>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</si>
  <si>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</si>
  <si>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</si>
  <si>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</si>
  <si>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</si>
  <si>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</si>
  <si>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</si>
  <si>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</si>
  <si>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</si>
  <si>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</si>
  <si>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</si>
  <si>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</si>
  <si>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</si>
  <si>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</si>
  <si>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</si>
  <si>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</si>
  <si>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</si>
  <si>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</si>
  <si>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</si>
  <si>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</si>
  <si>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</si>
  <si>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</si>
  <si>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</si>
  <si>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</si>
  <si>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</si>
  <si>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</si>
  <si>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</si>
  <si>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</si>
  <si>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</si>
  <si>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</si>
  <si>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</si>
  <si>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</si>
  <si>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</si>
  <si>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</si>
  <si>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</si>
  <si>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</si>
  <si>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</si>
  <si>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</si>
  <si>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</si>
  <si>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</si>
  <si>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</si>
  <si>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</si>
  <si>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</si>
  <si>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</si>
  <si>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</si>
  <si>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</si>
  <si>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</si>
  <si>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</si>
  <si>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</si>
  <si>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</si>
  <si>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</si>
  <si>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</si>
  <si>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</si>
  <si>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</si>
  <si>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</si>
  <si>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</si>
  <si>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</si>
  <si>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</si>
  <si>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</si>
  <si>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</si>
  <si>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</si>
  <si>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</si>
  <si>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</si>
  <si>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</si>
  <si>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</si>
  <si>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</si>
  <si>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</si>
  <si>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</si>
  <si>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</si>
  <si>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</si>
  <si>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</si>
  <si>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</si>
  <si>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</si>
  <si>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</si>
  <si>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</si>
  <si>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</si>
  <si>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</si>
  <si>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</si>
  <si>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</si>
  <si>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</si>
  <si>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</si>
  <si>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</si>
  <si>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</si>
  <si>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</si>
  <si>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</si>
  <si>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</si>
  <si>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</si>
  <si>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</si>
  <si>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</si>
  <si>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</si>
  <si>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</si>
  <si>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</si>
  <si>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</si>
  <si>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</si>
  <si>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</si>
  <si>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</si>
  <si>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</si>
  <si>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</si>
  <si>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</si>
  <si>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</si>
  <si>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</si>
  <si>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</si>
  <si>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</si>
  <si>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</si>
  <si>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</si>
  <si>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</si>
  <si>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</si>
  <si>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</si>
  <si>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</si>
  <si>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</si>
  <si>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</si>
  <si>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</si>
  <si>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</si>
  <si>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</si>
  <si>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</si>
  <si>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</si>
  <si>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</si>
  <si>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</si>
  <si>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</si>
  <si>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</si>
  <si>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</si>
  <si>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</si>
  <si>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</si>
  <si>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</si>
  <si>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</si>
  <si>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</si>
  <si>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</si>
  <si>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</si>
  <si>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</si>
  <si>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</si>
  <si>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</si>
  <si>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</si>
  <si>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</si>
  <si>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</si>
  <si>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</si>
  <si>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</si>
  <si>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</si>
  <si>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</si>
  <si>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</si>
  <si>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</si>
  <si>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</si>
  <si>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</si>
  <si>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</si>
  <si>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</si>
  <si>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</si>
  <si>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</si>
  <si>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</si>
  <si>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</si>
  <si>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</si>
  <si>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</si>
  <si>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</si>
  <si>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</si>
  <si>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</si>
  <si>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</si>
  <si>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</si>
  <si>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</si>
  <si>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</si>
  <si>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</si>
  <si>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</si>
  <si>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</si>
  <si>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</si>
  <si>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</si>
  <si>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</si>
  <si>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</si>
  <si>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</si>
  <si>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</si>
  <si>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</si>
  <si>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</si>
  <si>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</si>
  <si>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</si>
  <si>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</si>
  <si>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</si>
  <si>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</si>
  <si>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</si>
  <si>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</si>
  <si>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</si>
  <si>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</si>
  <si>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</si>
  <si>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</si>
  <si>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</si>
  <si>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</si>
  <si>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</si>
  <si>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</si>
  <si>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</si>
  <si>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</si>
  <si>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</si>
  <si>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</si>
  <si>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</si>
  <si>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</si>
  <si>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</si>
  <si>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</si>
  <si>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</si>
  <si>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</si>
  <si>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</si>
  <si>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</si>
  <si>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</si>
  <si>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</si>
  <si>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</si>
  <si>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</si>
  <si>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</si>
  <si>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</si>
  <si>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</si>
  <si>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</si>
  <si>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</si>
  <si>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</si>
  <si>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</si>
  <si>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</si>
  <si>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</si>
  <si>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</si>
  <si>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</si>
  <si>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</si>
  <si>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</si>
  <si>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</si>
  <si>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</si>
  <si>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</si>
  <si>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</si>
  <si>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</si>
  <si>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</si>
  <si>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</si>
  <si>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</si>
  <si>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</si>
  <si>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</si>
  <si>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</si>
  <si>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</si>
  <si>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</si>
  <si>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</si>
  <si>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</si>
  <si>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</si>
  <si>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</si>
  <si>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</si>
  <si>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</si>
  <si>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</si>
  <si>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</si>
  <si>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</si>
  <si>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</si>
  <si>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</si>
  <si>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</si>
  <si>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</si>
  <si>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</si>
  <si>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</si>
  <si>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</si>
  <si>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</si>
  <si>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</si>
  <si>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</si>
  <si>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</si>
  <si>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</si>
  <si>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</si>
  <si>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</si>
  <si>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</si>
  <si>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</si>
  <si>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</si>
  <si>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</si>
  <si>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</si>
  <si>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</si>
  <si>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</si>
  <si>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</si>
  <si>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</si>
  <si>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</si>
  <si>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</si>
  <si>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</si>
  <si>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</si>
  <si>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</si>
  <si>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</si>
  <si>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</si>
  <si>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</si>
  <si>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</si>
  <si>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</si>
  <si>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</si>
  <si>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</si>
  <si>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</si>
  <si>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</si>
  <si>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</si>
  <si>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</si>
  <si>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</si>
  <si>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</si>
  <si>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</si>
  <si>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</si>
  <si>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</si>
  <si>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</si>
  <si>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</si>
  <si>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</si>
  <si>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</si>
  <si>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</si>
  <si>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</si>
  <si>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</si>
  <si>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</si>
  <si>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</si>
  <si>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</si>
  <si>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</si>
  <si>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</si>
  <si>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</si>
  <si>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</si>
  <si>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</si>
  <si>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</si>
  <si>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</si>
  <si>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</si>
  <si>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</si>
  <si>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</si>
  <si>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</si>
  <si>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</si>
  <si>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</si>
  <si>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</si>
  <si>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</si>
  <si>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</si>
  <si>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</si>
  <si>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</si>
  <si>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</si>
  <si>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</si>
  <si>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</si>
  <si>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</si>
  <si>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</si>
  <si>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</si>
  <si>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</si>
  <si>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</si>
  <si>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</si>
  <si>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</si>
  <si>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</si>
  <si>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</si>
  <si>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</si>
  <si>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</si>
  <si>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</si>
  <si>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</si>
  <si>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</si>
  <si>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</si>
  <si>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</si>
  <si>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</si>
  <si>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</si>
  <si>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</si>
  <si>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</si>
  <si>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</si>
  <si>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</si>
  <si>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</si>
  <si>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</si>
  <si>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</si>
  <si>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</si>
  <si>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</si>
  <si>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</si>
  <si>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</si>
  <si>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</si>
  <si>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</si>
  <si>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</si>
  <si>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</si>
  <si>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</si>
  <si>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</si>
  <si>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</si>
  <si>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</si>
  <si>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</si>
  <si>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</si>
  <si>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</si>
  <si>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</si>
  <si>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</si>
  <si>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</si>
  <si>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</si>
  <si>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</si>
  <si>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</si>
  <si>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</si>
  <si>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</si>
  <si>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</si>
  <si>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</si>
  <si>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</si>
  <si>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</si>
  <si>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</si>
  <si>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</si>
  <si>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</si>
  <si>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</si>
  <si>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</si>
  <si>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</si>
  <si>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</si>
  <si>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</si>
  <si>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</si>
  <si>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</si>
  <si>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</si>
  <si>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</si>
  <si>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</si>
  <si>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</si>
  <si>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</si>
  <si>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</si>
  <si>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</si>
  <si>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</si>
  <si>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</si>
  <si>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</si>
  <si>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</si>
  <si>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</si>
  <si>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</si>
  <si>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</si>
  <si>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</si>
  <si>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</si>
  <si>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</si>
  <si>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</si>
  <si>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</si>
  <si>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</si>
  <si>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</si>
  <si>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</si>
  <si>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</si>
  <si>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</si>
  <si>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</si>
  <si>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</si>
  <si>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</si>
  <si>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</si>
  <si>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</si>
  <si>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</si>
  <si>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</si>
  <si>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</si>
  <si>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</si>
  <si>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</si>
  <si>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</si>
  <si>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</si>
  <si>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</si>
  <si>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</si>
  <si>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</si>
  <si>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</si>
  <si>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</si>
  <si>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</si>
  <si>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</si>
  <si>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</si>
  <si>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</si>
  <si>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</si>
  <si>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</si>
  <si>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</si>
  <si>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</si>
  <si>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</si>
  <si>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</si>
  <si>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</si>
  <si>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</si>
  <si>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</si>
  <si>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</si>
  <si>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</si>
  <si>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</si>
  <si>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</si>
  <si>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</si>
  <si>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</si>
  <si>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</si>
  <si>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</si>
  <si>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</si>
  <si>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</si>
  <si>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</si>
  <si>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</si>
  <si>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</si>
  <si>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</si>
  <si>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</si>
  <si>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</si>
  <si>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</si>
  <si>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</si>
  <si>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</si>
  <si>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</si>
  <si>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</si>
  <si>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</si>
  <si>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</si>
  <si>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</si>
  <si>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</si>
  <si>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</si>
  <si>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</si>
  <si>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</si>
  <si>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</si>
  <si>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</si>
  <si>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</si>
  <si>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</si>
  <si>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</si>
  <si>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</si>
  <si>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</si>
  <si>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</si>
  <si>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</si>
  <si>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</si>
  <si>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</si>
  <si>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</si>
  <si>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</si>
  <si>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</si>
  <si>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</si>
  <si>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</si>
  <si>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</si>
  <si>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</si>
  <si>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</si>
  <si>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</si>
  <si>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</si>
  <si>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</si>
  <si>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</si>
  <si>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</si>
  <si>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</si>
  <si>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</si>
  <si>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</si>
  <si>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</si>
  <si>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</si>
  <si>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</si>
  <si>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</si>
  <si>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</si>
  <si>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</si>
  <si>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</si>
  <si>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</si>
  <si>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</si>
  <si>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</si>
  <si>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</si>
  <si>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</si>
  <si>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</si>
  <si>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</si>
  <si>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</si>
  <si>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</si>
  <si>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</si>
  <si>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</si>
  <si>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</si>
  <si>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</si>
  <si>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</si>
  <si>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</si>
  <si>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</si>
  <si>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</si>
  <si>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</si>
  <si>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</si>
  <si>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</si>
  <si>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</si>
  <si>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</si>
  <si>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</si>
  <si>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</si>
  <si>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</si>
  <si>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</si>
  <si>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</si>
  <si>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</si>
  <si>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</si>
  <si>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</si>
  <si>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</si>
  <si>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</si>
  <si>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</si>
  <si>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</si>
  <si>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</si>
  <si>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</si>
  <si>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</si>
  <si>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</si>
  <si>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</si>
  <si>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</si>
  <si>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</si>
  <si>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</si>
  <si>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</si>
  <si>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</si>
  <si>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</si>
  <si>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Eberhard Manufacturing Company</t>
  </si>
  <si>
    <t>Manufacturing of access &amp; security hardware. We have a standard product line of rotary latches, compression latches, draw latches, hinges, camlocks, key switches, padlocks, and handles.</t>
  </si>
  <si>
    <t>00-421-6966</t>
  </si>
  <si>
    <t>DUNS</t>
  </si>
  <si>
    <t>21944 Drake Rd Strongsville OH 44149</t>
  </si>
  <si>
    <t>Kayla Fallon</t>
  </si>
  <si>
    <t>kfallon@eberhard.com</t>
  </si>
  <si>
    <t>847.403.5298</t>
  </si>
  <si>
    <t>Supply Chain Manager</t>
  </si>
  <si>
    <t>https://www.eberhard.com/policies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</si>
</sst>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7">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49" fontId="15" fillId="37" borderId="37" xfId="0" applyNumberFormat="1" applyFont="1" applyFill="1" applyBorder="1" applyAlignment="1" applyProtection="1">
      <alignment horizontal="left" vertical="center" wrapText="1"/>
      <protection locked="0"/>
    </xf>
    <xf numFmtId="49" fontId="100" fillId="37" borderId="58" xfId="487" applyNumberFormat="1" applyFont="1" applyFill="1" applyBorder="1" applyAlignment="1">
      <alignment horizontal="left" vertical="center" wrapText="1"/>
      <protection locked="0"/>
    </xf>
    <xf numFmtId="49" fontId="100" fillId="37" borderId="10" xfId="487" applyNumberFormat="1" applyFont="1" applyFill="1" applyBorder="1" applyAlignment="1">
      <alignment horizontal="left" vertical="center" wrapText="1"/>
      <protection locked="0"/>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kfallon@eberhard.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eberhard.com/policies" TargetMode="External"/><Relationship Id="rId5" Type="http://schemas.openxmlformats.org/officeDocument/2006/relationships/hyperlink" Target="https://www.eberhard.com/policies" TargetMode="External"/><Relationship Id="rId10" Type="http://schemas.openxmlformats.org/officeDocument/2006/relationships/comments" Target="../comments1.xml"/><Relationship Id="rId4" Type="http://schemas.openxmlformats.org/officeDocument/2006/relationships/hyperlink" Target="mailto:kfallon@eberhard.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7" customHeight="1">
      <c r="A29" s="299"/>
      <c r="B29" s="312"/>
      <c r="C29" s="306"/>
      <c r="D29" s="309"/>
      <c r="E29" s="297"/>
      <c r="F29" s="165" t="s">
        <v>61</v>
      </c>
      <c r="G29" s="25"/>
    </row>
    <row r="30" spans="1:7" ht="62.7"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7"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CC3B38-36DA-43B1-949D-AE4FBB7EDCB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8164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A3B8518-ACB3-4B3D-821A-7AA266F172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3" zoomScalePageLayoutView="60" workbookViewId="0">
      <selection activeCell="A68" sqref="A68"/>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3" zoomScalePageLayoutView="70" workbookViewId="0">
      <selection activeCell="E92" sqref="E92"/>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4"/>
      <c r="G3" s="364"/>
      <c r="H3" s="364"/>
      <c r="I3" s="152"/>
      <c r="J3" s="138" t="s">
        <v>15794</v>
      </c>
      <c r="K3" s="36"/>
      <c r="L3" s="100"/>
      <c r="P3" s="45">
        <f>MATCH($D$3,LN,0)</f>
        <v>1</v>
      </c>
    </row>
    <row r="4" spans="1:34" ht="16.2">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5" t="str">
        <f ca="1">OFFSET(L!$C$1,MATCH("Declaration"&amp;ADDRESS(ROW(),COLUMN(),4),L!$A:$A,0)-1,SL,,)</f>
        <v>Link to Terms &amp; Conditions</v>
      </c>
      <c r="J4" s="365"/>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6" t="str">
        <f ca="1">OFFSET(L!$C$1,MATCH("Declaration"&amp;ADDRESS(ROW(),COLUMN(),4),L!$A:$A,0)-1,SL,,)</f>
        <v>Company Information</v>
      </c>
      <c r="C7" s="366"/>
      <c r="D7" s="366"/>
      <c r="E7" s="366"/>
      <c r="F7" s="366"/>
      <c r="G7" s="366"/>
      <c r="H7" s="366"/>
      <c r="I7" s="366"/>
      <c r="J7" s="366"/>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90" t="s">
        <v>15795</v>
      </c>
      <c r="E8" s="391"/>
      <c r="F8" s="391"/>
      <c r="G8" s="391"/>
      <c r="H8" s="391"/>
      <c r="I8" s="391"/>
      <c r="J8" s="39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93" t="s">
        <v>494</v>
      </c>
      <c r="E9" s="394"/>
      <c r="F9" s="394"/>
      <c r="G9" s="39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7" t="str">
        <f ca="1">OFFSET(L!$C$1,MATCH("Declaration"&amp;ADDRESS(ROW(),COLUMN(),4)&amp;LEFT($D$9,1),L!$A:$A,0)-1,SL,,)</f>
        <v>Description of Scope:</v>
      </c>
      <c r="C10" s="122"/>
      <c r="D10" s="395" t="s">
        <v>15796</v>
      </c>
      <c r="E10" s="396"/>
      <c r="F10" s="396"/>
      <c r="G10" s="396"/>
      <c r="H10" s="396"/>
      <c r="I10" s="396"/>
      <c r="J10" s="396"/>
      <c r="K10" s="36"/>
      <c r="L10" s="115"/>
      <c r="Q10" s="3"/>
      <c r="R10" s="3"/>
      <c r="S10" s="3"/>
      <c r="T10" s="3"/>
      <c r="U10" s="3"/>
      <c r="V10" s="3"/>
      <c r="W10" s="3"/>
      <c r="X10" s="3"/>
      <c r="Y10" s="3"/>
      <c r="Z10" s="3"/>
      <c r="AA10" s="3"/>
      <c r="AB10" s="3"/>
      <c r="AC10" s="3"/>
      <c r="AD10" s="3"/>
      <c r="AE10" s="3"/>
      <c r="AF10" s="3"/>
      <c r="AG10" s="3"/>
      <c r="AH10" s="3"/>
    </row>
    <row r="11" spans="1:34" ht="16.2">
      <c r="A11" s="38"/>
      <c r="B11" s="368"/>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90" t="s">
        <v>15797</v>
      </c>
      <c r="E12" s="391"/>
      <c r="F12" s="391"/>
      <c r="G12" s="391"/>
      <c r="H12" s="391"/>
      <c r="I12" s="391"/>
      <c r="J12" s="39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90" t="s">
        <v>15798</v>
      </c>
      <c r="E13" s="391"/>
      <c r="F13" s="391"/>
      <c r="G13" s="391"/>
      <c r="H13" s="391"/>
      <c r="I13" s="391"/>
      <c r="J13" s="39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90" t="s">
        <v>15799</v>
      </c>
      <c r="E14" s="391"/>
      <c r="F14" s="391"/>
      <c r="G14" s="391"/>
      <c r="H14" s="391"/>
      <c r="I14" s="391"/>
      <c r="J14" s="39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9" t="s">
        <v>15801</v>
      </c>
      <c r="E16" s="370"/>
      <c r="F16" s="370"/>
      <c r="G16" s="370"/>
      <c r="H16" s="370"/>
      <c r="I16" s="370"/>
      <c r="J16" s="371"/>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9" t="s">
        <v>15801</v>
      </c>
      <c r="E20" s="370"/>
      <c r="F20" s="370"/>
      <c r="G20" s="370"/>
      <c r="H20" s="370"/>
      <c r="I20" s="370"/>
      <c r="J20" s="371"/>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72" t="s">
        <v>15802</v>
      </c>
      <c r="E21" s="373"/>
      <c r="F21" s="373"/>
      <c r="G21" s="373"/>
      <c r="H21" s="373"/>
      <c r="I21" s="373"/>
      <c r="J21" s="37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75">
        <v>45796</v>
      </c>
      <c r="E22" s="37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77" t="str">
        <f ca="1">OFFSET(L!$C$1,MATCH("Declaration"&amp;ADDRESS(ROW(),COLUMN(),4),L!$A:$A,0)-1,SL,,)</f>
        <v>Answer the following questions 1 - 8 based on the declaration scope indicated above</v>
      </c>
      <c r="C24" s="377"/>
      <c r="D24" s="377"/>
      <c r="E24" s="377"/>
      <c r="F24" s="377"/>
      <c r="G24" s="377"/>
      <c r="H24" s="377"/>
      <c r="I24" s="377"/>
      <c r="J24" s="37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489</v>
      </c>
      <c r="E33" s="327"/>
      <c r="F33" s="47"/>
      <c r="G33" s="328"/>
      <c r="H33" s="329"/>
      <c r="I33" s="329"/>
      <c r="J33" s="330"/>
      <c r="K33" s="36"/>
      <c r="L33" s="116"/>
      <c r="P33" s="45" t="str">
        <f>IF(D$33="No","","(*)")</f>
        <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489</v>
      </c>
      <c r="E34" s="327"/>
      <c r="F34" s="47"/>
      <c r="G34" s="328"/>
      <c r="H34" s="329"/>
      <c r="I34" s="329"/>
      <c r="J34" s="330"/>
      <c r="K34" s="36"/>
      <c r="L34" s="116"/>
      <c r="P34" s="45" t="str">
        <f>IF(D$34="No","","(*)")</f>
        <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28" t="s">
        <v>15804</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15804</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
      </c>
      <c r="E99" s="282" t="str">
        <f>IF(AND(OR($D$26="Yes",$D$26=""),OR($D$32="Yes",$D$32="")),"Greater than 50%","")</f>
        <v/>
      </c>
      <c r="G99" s="282" t="str">
        <f>IF(OR($D$27="Yes",$D$27=""),"No","")</f>
        <v>No</v>
      </c>
    </row>
    <row r="100" spans="2:7" ht="15" hidden="1">
      <c r="B100" s="236" t="s">
        <v>2480</v>
      </c>
      <c r="D100" s="282" t="str">
        <f>IF(AND(OR($D$27="Yes",$D$27=""),OR($D$33="Yes",$D$33="")),"No","")</f>
        <v/>
      </c>
      <c r="E100" s="282" t="str">
        <f>IF(AND(OR($D$26="Yes",$D$26=""),OR($D$32="Yes",$D$32="")),"50% or less","")</f>
        <v/>
      </c>
      <c r="G100" s="282" t="str">
        <f>IF(OR($D$28="Yes",$D$28=""),"Yes","")</f>
        <v>Yes</v>
      </c>
    </row>
    <row r="101" spans="2:7" ht="15" hidden="1">
      <c r="B101" s="236" t="s">
        <v>2481</v>
      </c>
      <c r="D101" s="282" t="str">
        <f>IF(AND(OR($D$27="Yes",$D$27=""),OR($D$33="Yes",$D$33="")),"Unknown","")</f>
        <v/>
      </c>
      <c r="E101" s="282" t="str">
        <f>IF(AND(OR($D$26="Yes",$D$26=""),OR($D$32="Yes",$D$32="")),"None","")</f>
        <v/>
      </c>
      <c r="G101" s="282" t="str">
        <f>IF(OR($D$28="Yes",$D$28=""),"No","")</f>
        <v>No</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7">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F90D45C-3E57-4B8E-A081-409DB1A92AC8}"/>
    <hyperlink ref="D20" r:id="rId4" xr:uid="{F1222B57-FC8E-4245-8C90-13A0B1D0E366}"/>
    <hyperlink ref="G75" r:id="rId5" xr:uid="{85A43EA9-A347-45CE-9DFF-A028E57497A1}"/>
    <hyperlink ref="G77" r:id="rId6" xr:uid="{A82E54EA-C315-4540-9081-0E53F9E69B43}"/>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488</v>
      </c>
    </row>
    <row r="3" spans="1:34" s="221" customFormat="1" ht="173.55"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2023 Responsible Minerals Initiative. All rights reserved.</v>
      </c>
      <c r="H3" s="381"/>
      <c r="I3" s="382"/>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5442FD8-33A9-420C-9E9B-A98465BBCB4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Eberhard Manufacturing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access &amp; security hardware. We have a standard product line of rotary latches, compression latches, draw latches, hinges, camlocks, key switches, padlocks, and handles.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Kayla Fallon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kfallon@eberhard.com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847.403.5298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Kayla Fallon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kfallon@eberhard.com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No</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No</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https://www.eberhard.com/policies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Yes, with the SEC</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4" t="s">
        <v>894</v>
      </c>
      <c r="C4" s="384"/>
      <c r="D4" s="384"/>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87" t="str">
        <f ca="1">OFFSET(L!$C$1,MATCH("General"&amp;"Cpy",L!$A:$A,0)-1,SL,,)</f>
        <v>© 2023 Responsible Minerals Initiative. All rights reserved.</v>
      </c>
      <c r="C2006" s="387"/>
      <c r="D2006" s="387"/>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Zack Gorny</cp:lastModifiedBy>
  <cp:lastPrinted>2015-04-21T20:47:43Z</cp:lastPrinted>
  <dcterms:created xsi:type="dcterms:W3CDTF">2010-06-21T21:00:23Z</dcterms:created>
  <dcterms:modified xsi:type="dcterms:W3CDTF">2025-05-19T16:27:20Z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